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 Id="rId4" Type="http://schemas.openxmlformats.org/officeDocument/2006/relationships/custom-properties" Target="docProps/custom.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mc:AlternateContent xmlns:mc="http://schemas.openxmlformats.org/markup-compatibility/2006">
    <mc:Choice Requires="x15">
      <x15ac:absPath xmlns:x15ac="http://schemas.microsoft.com/office/spreadsheetml/2010/11/ac" url="c:\bid=entry\bid_entry\07申請書\doc\ver7\reg_standard\"/>
    </mc:Choice>
  </mc:AlternateContent>
  <xr:revisionPtr revIDLastSave="0" documentId="13_ncr:1_{14C060D1-230C-452E-AA1C-91522E598A9F}" xr6:coauthVersionLast="47" xr6:coauthVersionMax="47" xr10:uidLastSave="{00000000-0000-0000-0000-000000000000}"/>
  <workbookProtection workbookAlgorithmName="SHA-512" workbookHashValue="0NHen5I2pT7Bwaw4vxIea3mJMjnXYw7Z6F7uAmsfcRVnF+m1tXQMyi7HSBLhdD+aem/8F4E5ydHyz9C8yMVxwA==" workbookSaltValue="0VaqE8qslYfBIFvoRgndIw==" workbookSpinCount="100000" lockStructure="1"/>
  <bookViews>
    <workbookView xWindow="-120" yWindow="-120" windowWidth="29040" windowHeight="15720" xr2:uid="{00000000-000D-0000-FFFF-FFFF00000000}"/>
  </bookViews>
  <sheets>
    <sheet name="入力シート" sheetId="1" r:id="rId1"/>
    <sheet name="settings" sheetId="2" state="hidden" r:id="rId2"/>
  </sheets>
  <definedNames>
    <definedName name="_xlnm.Print_Titles" localSheetId="0">入力シート!$1:$1</definedName>
    <definedName name="希望">入力シート!$A$223</definedName>
    <definedName name="都道府県3">settings!$A$1</definedName>
    <definedName name="都道府県4">settings!$A$2</definedName>
    <definedName name="日付例">settings!$A$3</definedName>
    <definedName name="日付例_s">settings!$A$4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386" i="1" l="1"/>
  <c r="A322" i="1"/>
  <c r="A321" i="1"/>
  <c r="A308" i="1"/>
  <c r="A305" i="1"/>
  <c r="A301" i="1"/>
  <c r="A295" i="1"/>
  <c r="A284" i="1"/>
  <c r="A277" i="1"/>
  <c r="A272" i="1"/>
  <c r="A264" i="1"/>
  <c r="A259" i="1"/>
  <c r="A251" i="1"/>
  <c r="A246" i="1"/>
  <c r="A241" i="1"/>
  <c r="A236" i="1"/>
  <c r="A229" i="1"/>
  <c r="A223" i="1"/>
  <c r="A190" i="1"/>
  <c r="A178" i="1"/>
  <c r="A169" i="1"/>
  <c r="A167" i="1"/>
  <c r="A165" i="1"/>
  <c r="A163" i="1"/>
  <c r="A161" i="1"/>
  <c r="A159" i="1"/>
  <c r="A157" i="1"/>
  <c r="A155" i="1"/>
  <c r="A153" i="1"/>
  <c r="A126" i="1"/>
  <c r="A124" i="1"/>
  <c r="A122" i="1"/>
  <c r="A120" i="1"/>
  <c r="A116" i="1"/>
  <c r="A114" i="1"/>
  <c r="A87" i="1"/>
  <c r="A85" i="1"/>
  <c r="A84" i="1"/>
  <c r="A83" i="1"/>
  <c r="A81" i="1"/>
  <c r="A79" i="1"/>
  <c r="A77" i="1"/>
  <c r="A75" i="1"/>
  <c r="A73" i="1"/>
  <c r="A71" i="1"/>
  <c r="A69" i="1"/>
  <c r="A63" i="1"/>
  <c r="A40" i="1"/>
  <c r="A38" i="1"/>
  <c r="A36" i="1"/>
  <c r="A34" i="1"/>
  <c r="A32" i="1"/>
  <c r="A30" i="1"/>
  <c r="A28" i="1"/>
  <c r="A26" i="1"/>
  <c r="A24" i="1"/>
  <c r="A22" i="1"/>
  <c r="A20" i="1"/>
  <c r="I193" i="1" l="1"/>
  <c r="N193" i="1" l="1"/>
  <c r="J181" i="1"/>
  <c r="D114" i="1" l="1"/>
  <c r="D116" i="1" s="1"/>
  <c r="D118" i="1" s="1"/>
  <c r="D120" i="1" s="1"/>
  <c r="D122" i="1" s="1"/>
  <c r="D124" i="1" s="1"/>
  <c r="D126" i="1" s="1"/>
  <c r="A2" i="2" l="1"/>
  <c r="A1" i="2"/>
</calcChain>
</file>

<file path=xl/sharedStrings.xml><?xml version="1.0" encoding="utf-8"?>
<sst xmlns="http://schemas.openxmlformats.org/spreadsheetml/2006/main" count="465" uniqueCount="409">
  <si>
    <t>営業年数</t>
    <rPh sb="0" eb="2">
      <t>エイギョウ</t>
    </rPh>
    <rPh sb="2" eb="4">
      <t>ネンスウ</t>
    </rPh>
    <phoneticPr fontId="6"/>
  </si>
  <si>
    <t xml:space="preserve"> エクセルの計算方法は「自動」に設定してください。</t>
    <rPh sb="6" eb="8">
      <t>ケイサン</t>
    </rPh>
    <rPh sb="8" eb="10">
      <t>ホウホウ</t>
    </rPh>
    <rPh sb="12" eb="14">
      <t>ジドウ</t>
    </rPh>
    <rPh sb="16" eb="18">
      <t>セッテイ</t>
    </rPh>
    <phoneticPr fontId="5"/>
  </si>
  <si>
    <t xml:space="preserve"> 行の追加、削除、シートの変更などはできません。</t>
    <rPh sb="1" eb="2">
      <t>ギョウ</t>
    </rPh>
    <rPh sb="3" eb="5">
      <t>ツイカ</t>
    </rPh>
    <rPh sb="6" eb="8">
      <t>サクジョ</t>
    </rPh>
    <rPh sb="13" eb="15">
      <t>ヘンコウ</t>
    </rPh>
    <phoneticPr fontId="5"/>
  </si>
  <si>
    <t>E.経営情報</t>
    <rPh sb="2" eb="4">
      <t>ケイエイ</t>
    </rPh>
    <rPh sb="4" eb="6">
      <t>ジョウホウ</t>
    </rPh>
    <phoneticPr fontId="5"/>
  </si>
  <si>
    <t>物品</t>
  </si>
  <si>
    <t>リストから選択してください。</t>
    <phoneticPr fontId="5"/>
  </si>
  <si>
    <t>年</t>
    <rPh sb="0" eb="1">
      <t>ネン</t>
    </rPh>
    <phoneticPr fontId="5"/>
  </si>
  <si>
    <t>設立年月日</t>
    <rPh sb="0" eb="2">
      <t>セツリツ</t>
    </rPh>
    <rPh sb="2" eb="5">
      <t>ネンガッピ</t>
    </rPh>
    <phoneticPr fontId="6"/>
  </si>
  <si>
    <t>F.業種情報</t>
    <rPh sb="2" eb="4">
      <t>ギョウシュ</t>
    </rPh>
    <rPh sb="4" eb="6">
      <t>ジョウホウ</t>
    </rPh>
    <phoneticPr fontId="5"/>
  </si>
  <si>
    <t>希望</t>
    <rPh sb="0" eb="2">
      <t>キボウ</t>
    </rPh>
    <phoneticPr fontId="5"/>
  </si>
  <si>
    <t>A.本社(店)情報</t>
    <phoneticPr fontId="5"/>
  </si>
  <si>
    <t>郵便番号</t>
    <rPh sb="0" eb="4">
      <t>ユウビンバンゴウ</t>
    </rPh>
    <phoneticPr fontId="6"/>
  </si>
  <si>
    <t>住所</t>
    <rPh sb="0" eb="2">
      <t>ジュウショ</t>
    </rPh>
    <phoneticPr fontId="6"/>
  </si>
  <si>
    <t>都道府県から入力してください。</t>
    <phoneticPr fontId="5"/>
  </si>
  <si>
    <t>商号又は名称フリガナ</t>
    <rPh sb="0" eb="2">
      <t>ショウゴウ</t>
    </rPh>
    <rPh sb="2" eb="3">
      <t>マタ</t>
    </rPh>
    <rPh sb="4" eb="6">
      <t>メイショウ</t>
    </rPh>
    <phoneticPr fontId="6"/>
  </si>
  <si>
    <t>商号又は名称</t>
    <rPh sb="0" eb="2">
      <t>ショウゴウ</t>
    </rPh>
    <rPh sb="2" eb="3">
      <t>マタ</t>
    </rPh>
    <rPh sb="4" eb="6">
      <t>メイショウ</t>
    </rPh>
    <phoneticPr fontId="6"/>
  </si>
  <si>
    <t>代表者役職</t>
    <rPh sb="0" eb="3">
      <t>ダイヒョウシャ</t>
    </rPh>
    <rPh sb="3" eb="5">
      <t>ヤクショク</t>
    </rPh>
    <phoneticPr fontId="6"/>
  </si>
  <si>
    <t>正式名称で入力してください。個人の場合は「代表者」と入力してください。</t>
    <rPh sb="5" eb="7">
      <t>ニュウリョク</t>
    </rPh>
    <rPh sb="26" eb="28">
      <t>ニュウリョク</t>
    </rPh>
    <phoneticPr fontId="5"/>
  </si>
  <si>
    <t>代表者氏名フリガナ</t>
    <rPh sb="0" eb="3">
      <t>ダイヒョウシャ</t>
    </rPh>
    <rPh sb="3" eb="5">
      <t>シメイ</t>
    </rPh>
    <phoneticPr fontId="6"/>
  </si>
  <si>
    <t>全角カタカナで入力してください。姓と名は１文字分空けてください。</t>
    <phoneticPr fontId="5"/>
  </si>
  <si>
    <t>代表者氏名</t>
    <rPh sb="0" eb="3">
      <t>ダイヒョウシャ</t>
    </rPh>
    <rPh sb="3" eb="5">
      <t>シメイ</t>
    </rPh>
    <phoneticPr fontId="6"/>
  </si>
  <si>
    <t>姓と名は１文字分空けてください。</t>
    <phoneticPr fontId="5"/>
  </si>
  <si>
    <t>電話番号</t>
    <rPh sb="0" eb="2">
      <t>デンワ</t>
    </rPh>
    <rPh sb="2" eb="4">
      <t>バンゴウ</t>
    </rPh>
    <phoneticPr fontId="6"/>
  </si>
  <si>
    <t>内線番号(</t>
    <rPh sb="0" eb="4">
      <t>ナイセンバンゴウ</t>
    </rPh>
    <phoneticPr fontId="5"/>
  </si>
  <si>
    <t>)</t>
    <phoneticPr fontId="5"/>
  </si>
  <si>
    <t>例)0000-00-0000　半角の数字とハイフンで入力してください。</t>
    <phoneticPr fontId="5"/>
  </si>
  <si>
    <t>ＦＡＸ番号</t>
    <rPh sb="3" eb="5">
      <t>バンゴウ</t>
    </rPh>
    <phoneticPr fontId="6"/>
  </si>
  <si>
    <t>メールアドレス</t>
    <phoneticPr fontId="6"/>
  </si>
  <si>
    <t>登記上の所在地</t>
    <rPh sb="0" eb="3">
      <t>トウキジョウ</t>
    </rPh>
    <rPh sb="4" eb="7">
      <t>ショザイチ</t>
    </rPh>
    <phoneticPr fontId="6"/>
  </si>
  <si>
    <t>一致する</t>
  </si>
  <si>
    <t>B.契約する営業所情報</t>
    <rPh sb="2" eb="4">
      <t>ケイヤク</t>
    </rPh>
    <rPh sb="6" eb="9">
      <t>エイギョウショ</t>
    </rPh>
    <rPh sb="9" eb="11">
      <t>ジョウホウ</t>
    </rPh>
    <phoneticPr fontId="5"/>
  </si>
  <si>
    <t>支店・営業所に入札・契約権限を委任する場合、(1)入札・契約権限の委任欄にリストから「する」を選択し、支店・営業所情報を入力してください。</t>
    <phoneticPr fontId="5"/>
  </si>
  <si>
    <t>入札・契約権限の委任</t>
    <rPh sb="8" eb="10">
      <t>イニン</t>
    </rPh>
    <phoneticPr fontId="5"/>
  </si>
  <si>
    <t>代表者(受任者)役職</t>
    <rPh sb="0" eb="3">
      <t>ダイヒョウシャ</t>
    </rPh>
    <rPh sb="4" eb="7">
      <t>ジュニンシャ</t>
    </rPh>
    <rPh sb="8" eb="10">
      <t>ヤクショク</t>
    </rPh>
    <phoneticPr fontId="6"/>
  </si>
  <si>
    <t>例)所長　正式名称で入力してください。</t>
    <rPh sb="10" eb="12">
      <t>ニュウリョク</t>
    </rPh>
    <phoneticPr fontId="5"/>
  </si>
  <si>
    <t>代表者(受任者)氏名</t>
    <rPh sb="0" eb="3">
      <t>ダイヒョウシャ</t>
    </rPh>
    <rPh sb="4" eb="6">
      <t>ジュニン</t>
    </rPh>
    <rPh sb="6" eb="7">
      <t>シャ</t>
    </rPh>
    <rPh sb="8" eb="10">
      <t>シメイ</t>
    </rPh>
    <phoneticPr fontId="6"/>
  </si>
  <si>
    <t>フリガナ</t>
    <phoneticPr fontId="5"/>
  </si>
  <si>
    <t>C.担当者情報</t>
    <rPh sb="2" eb="5">
      <t>タントウシャ</t>
    </rPh>
    <rPh sb="5" eb="7">
      <t>ジョウホウ</t>
    </rPh>
    <phoneticPr fontId="5"/>
  </si>
  <si>
    <t>部署名・役職名</t>
    <rPh sb="0" eb="2">
      <t>ブショ</t>
    </rPh>
    <rPh sb="2" eb="3">
      <t>メイ</t>
    </rPh>
    <rPh sb="4" eb="7">
      <t>ヤクショクメイ</t>
    </rPh>
    <phoneticPr fontId="6"/>
  </si>
  <si>
    <t>代表者が申請担当者を兼ねる場合、役職を入力してください。</t>
    <rPh sb="0" eb="3">
      <t>ダイヒョウシャ</t>
    </rPh>
    <rPh sb="4" eb="6">
      <t>シンセイ</t>
    </rPh>
    <rPh sb="6" eb="9">
      <t>タントウシャ</t>
    </rPh>
    <rPh sb="10" eb="11">
      <t>カ</t>
    </rPh>
    <rPh sb="13" eb="15">
      <t>バアイ</t>
    </rPh>
    <rPh sb="16" eb="18">
      <t>ヤクショク</t>
    </rPh>
    <rPh sb="19" eb="21">
      <t>ニュウリョク</t>
    </rPh>
    <phoneticPr fontId="5"/>
  </si>
  <si>
    <t>氏名フリガナ</t>
    <rPh sb="0" eb="2">
      <t>シメイ</t>
    </rPh>
    <phoneticPr fontId="6"/>
  </si>
  <si>
    <t>氏名</t>
    <rPh sb="0" eb="2">
      <t>シメイ</t>
    </rPh>
    <phoneticPr fontId="6"/>
  </si>
  <si>
    <t>本社（店）と異なる場合のみ、都道府県から入力してください。</t>
    <rPh sb="14" eb="18">
      <t>トドウフケン</t>
    </rPh>
    <phoneticPr fontId="5"/>
  </si>
  <si>
    <t>本社（店）と異なる場合のみ、半角の数字とハイフンで入力してください。</t>
    <phoneticPr fontId="5"/>
  </si>
  <si>
    <t>D.申請代理人情報</t>
    <rPh sb="2" eb="7">
      <t>シンセイダイリニン</t>
    </rPh>
    <phoneticPr fontId="5"/>
  </si>
  <si>
    <t>行政書士が代理申請する場合、(1)代理申請欄にリストから「する」を選択し、行政書士情報を入力してください。</t>
    <rPh sb="0" eb="2">
      <t>ギョウセイ</t>
    </rPh>
    <rPh sb="2" eb="4">
      <t>ショシ</t>
    </rPh>
    <rPh sb="5" eb="7">
      <t>ダイリ</t>
    </rPh>
    <rPh sb="7" eb="9">
      <t>シンセイ</t>
    </rPh>
    <rPh sb="11" eb="13">
      <t>バアイ</t>
    </rPh>
    <rPh sb="17" eb="19">
      <t>ダイリ</t>
    </rPh>
    <rPh sb="19" eb="21">
      <t>シンセイ</t>
    </rPh>
    <rPh sb="21" eb="22">
      <t>ラン</t>
    </rPh>
    <rPh sb="33" eb="35">
      <t>センタク</t>
    </rPh>
    <rPh sb="37" eb="39">
      <t>ギョウセイ</t>
    </rPh>
    <rPh sb="39" eb="41">
      <t>ショシ</t>
    </rPh>
    <rPh sb="41" eb="43">
      <t>ジョウホウ</t>
    </rPh>
    <rPh sb="44" eb="46">
      <t>ニュウリョク</t>
    </rPh>
    <phoneticPr fontId="5"/>
  </si>
  <si>
    <t>代理申請</t>
    <rPh sb="0" eb="2">
      <t>ダイリ</t>
    </rPh>
    <rPh sb="2" eb="4">
      <t>シンセイ</t>
    </rPh>
    <phoneticPr fontId="19"/>
  </si>
  <si>
    <t>しない</t>
  </si>
  <si>
    <t>行政書士登録番号</t>
    <rPh sb="0" eb="2">
      <t>ギョウセイ</t>
    </rPh>
    <rPh sb="2" eb="4">
      <t>ショシ</t>
    </rPh>
    <rPh sb="4" eb="6">
      <t>トウロク</t>
    </rPh>
    <rPh sb="6" eb="8">
      <t>バンゴウ</t>
    </rPh>
    <phoneticPr fontId="6"/>
  </si>
  <si>
    <t>登記、または住民票上の所在地と「(2)住所」が一致しているかどうかを、リストから選択してください。</t>
    <rPh sb="0" eb="2">
      <t>トウキ</t>
    </rPh>
    <rPh sb="6" eb="9">
      <t>ジュウミンヒョウ</t>
    </rPh>
    <rPh sb="9" eb="10">
      <t>ジョウ</t>
    </rPh>
    <rPh sb="11" eb="14">
      <t>ショザイチ</t>
    </rPh>
    <rPh sb="19" eb="21">
      <t>ジュウショ</t>
    </rPh>
    <rPh sb="23" eb="25">
      <t>イッチ</t>
    </rPh>
    <rPh sb="40" eb="42">
      <t>センタク</t>
    </rPh>
    <phoneticPr fontId="5"/>
  </si>
  <si>
    <t>例)00000000　8桁の数字を入力してください。</t>
  </si>
  <si>
    <t>自治体からの種々の連絡に対応できる方の情報を入力してください。
行政書士が代理申請する場合は、「D.申請代理人情報」に入力してください。</t>
    <rPh sb="0" eb="3">
      <t>ジチタイ</t>
    </rPh>
    <rPh sb="6" eb="8">
      <t>シュシュ</t>
    </rPh>
    <rPh sb="9" eb="11">
      <t>レンラク</t>
    </rPh>
    <rPh sb="12" eb="14">
      <t>タイオウ</t>
    </rPh>
    <rPh sb="37" eb="39">
      <t>ダイリ</t>
    </rPh>
    <rPh sb="39" eb="41">
      <t>シンセイ</t>
    </rPh>
    <rPh sb="43" eb="45">
      <t>バアイ</t>
    </rPh>
    <phoneticPr fontId="5"/>
  </si>
  <si>
    <t>例)カブシキガイシャスズキグミ　正式名称を全角カタカナで入力してください。</t>
    <phoneticPr fontId="5"/>
  </si>
  <si>
    <t>例)株式会社鈴木組　正式名称で入力してください。</t>
    <phoneticPr fontId="5"/>
  </si>
  <si>
    <t>例)10　登録を希望する業種に係る事業の開始日（複数の業種を希望する場合は最も早い開始日）から直前の営業年度の終了日までの期間（１年未満切り捨て）を入力してください。
ただし、この間に当該事業を中断した期間がある場合には、これを除いた期間（１年未満切り捨て）を入力してください。</t>
    <rPh sb="47" eb="49">
      <t>チョクゼン</t>
    </rPh>
    <rPh sb="50" eb="54">
      <t>エイギョウネンド</t>
    </rPh>
    <rPh sb="55" eb="58">
      <t>シュウリョウビ</t>
    </rPh>
    <rPh sb="74" eb="76">
      <t>ニュウリョク</t>
    </rPh>
    <rPh sb="130" eb="132">
      <t>ニュウリョク</t>
    </rPh>
    <phoneticPr fontId="5"/>
  </si>
  <si>
    <t>@を含む半角文字で入力してください。</t>
    <phoneticPr fontId="5"/>
  </si>
  <si>
    <t>本社（店）と異なる場合のみ、@を含む半角文字で入力してください。</t>
    <phoneticPr fontId="5"/>
  </si>
  <si>
    <t>例)1000001　「-（ハイフン）」を使わず7桁の数字で入力してください。</t>
  </si>
  <si>
    <t>本社（店）と異なる場合のみ、「-（ハイフン）」を使わず7桁の数字で入力してください。</t>
    <rPh sb="6" eb="7">
      <t>コト</t>
    </rPh>
    <rPh sb="9" eb="11">
      <t>バアイ</t>
    </rPh>
    <phoneticPr fontId="5"/>
  </si>
  <si>
    <t xml:space="preserve"> 背景色が水色、またはピンク色の項目を入力してください。ピンク色は必須項目です。（正しく入力できていない場合もピンク色になります）</t>
    <rPh sb="1" eb="4">
      <t>ハイケイショク</t>
    </rPh>
    <rPh sb="5" eb="7">
      <t>ミズイロ</t>
    </rPh>
    <rPh sb="14" eb="15">
      <t>イロ</t>
    </rPh>
    <rPh sb="16" eb="18">
      <t>コウモク</t>
    </rPh>
    <rPh sb="19" eb="21">
      <t>ニュウリョク</t>
    </rPh>
    <rPh sb="31" eb="32">
      <t>イロ</t>
    </rPh>
    <rPh sb="33" eb="35">
      <t>ヒッス</t>
    </rPh>
    <rPh sb="35" eb="37">
      <t>コウモク</t>
    </rPh>
    <phoneticPr fontId="5"/>
  </si>
  <si>
    <t>例)2024/4/1、R6/4/1</t>
    <phoneticPr fontId="5"/>
  </si>
  <si>
    <t>例)2024/4/1</t>
    <phoneticPr fontId="5"/>
  </si>
  <si>
    <t>小矢部市 一般競争(指名競争)参加資格審査申請書【物品・役務】</t>
    <rPh sb="0" eb="3">
      <t>オヤベ</t>
    </rPh>
    <rPh sb="3" eb="4">
      <t>シ</t>
    </rPh>
    <rPh sb="5" eb="7">
      <t>イッパン</t>
    </rPh>
    <rPh sb="7" eb="9">
      <t>キョウソウ</t>
    </rPh>
    <rPh sb="10" eb="12">
      <t>シメイ</t>
    </rPh>
    <rPh sb="12" eb="14">
      <t>キョウソウ</t>
    </rPh>
    <rPh sb="25" eb="27">
      <t>ブッピン</t>
    </rPh>
    <rPh sb="28" eb="30">
      <t>エキム</t>
    </rPh>
    <phoneticPr fontId="5"/>
  </si>
  <si>
    <t>令和7・8年度において、小矢部市で行われる物品・役務に係る入札に参加する資格の審査を申請します。</t>
    <rPh sb="12" eb="15">
      <t>オヤベ</t>
    </rPh>
    <rPh sb="21" eb="23">
      <t>ブッピン</t>
    </rPh>
    <rPh sb="24" eb="26">
      <t>エキム</t>
    </rPh>
    <phoneticPr fontId="5"/>
  </si>
  <si>
    <t xml:space="preserve">例)カブシキガイシャスズキグミ　ホクリクエイギョウショ
正式名称を全角カタカナで入力してください。支店・営業所名は、１文字空けて入力してください。
</t>
    <phoneticPr fontId="5"/>
  </si>
  <si>
    <t xml:space="preserve">例)株式会社鈴木組　北陸営業所
正式名称で入力してください。支店・営業所名は、１文字空けて入力してください。
</t>
    <rPh sb="10" eb="12">
      <t>ホクリク</t>
    </rPh>
    <rPh sb="16" eb="18">
      <t>セイシキ</t>
    </rPh>
    <rPh sb="18" eb="20">
      <t>メイショウ</t>
    </rPh>
    <rPh sb="21" eb="23">
      <t>ニュウリョク</t>
    </rPh>
    <rPh sb="30" eb="32">
      <t>シテン</t>
    </rPh>
    <rPh sb="33" eb="36">
      <t>エイギョウショ</t>
    </rPh>
    <rPh sb="36" eb="37">
      <t>メイ</t>
    </rPh>
    <rPh sb="40" eb="42">
      <t>モジ</t>
    </rPh>
    <rPh sb="42" eb="43">
      <t>ア</t>
    </rPh>
    <rPh sb="45" eb="47">
      <t>ニュウリョク</t>
    </rPh>
    <phoneticPr fontId="5"/>
  </si>
  <si>
    <t>資本金額</t>
    <rPh sb="0" eb="2">
      <t>シホン</t>
    </rPh>
    <rPh sb="2" eb="4">
      <t>キンガク</t>
    </rPh>
    <phoneticPr fontId="6"/>
  </si>
  <si>
    <t>千円</t>
    <rPh sb="0" eb="2">
      <t>センエン</t>
    </rPh>
    <phoneticPr fontId="5"/>
  </si>
  <si>
    <t>取得年度</t>
    <phoneticPr fontId="5"/>
  </si>
  <si>
    <t>年度から</t>
    <rPh sb="0" eb="2">
      <t>ネンド</t>
    </rPh>
    <phoneticPr fontId="5"/>
  </si>
  <si>
    <t>直前第１年度の</t>
    <phoneticPr fontId="6"/>
  </si>
  <si>
    <t>年間総販売額</t>
    <phoneticPr fontId="5"/>
  </si>
  <si>
    <t>従業員の人数</t>
    <rPh sb="0" eb="3">
      <t>ジュウギョウイン</t>
    </rPh>
    <rPh sb="4" eb="6">
      <t>ニンズウ</t>
    </rPh>
    <phoneticPr fontId="6"/>
  </si>
  <si>
    <t>委任先</t>
    <rPh sb="0" eb="3">
      <t>イニンサキ</t>
    </rPh>
    <phoneticPr fontId="5"/>
  </si>
  <si>
    <t>本社</t>
    <rPh sb="0" eb="2">
      <t>ホンシャ</t>
    </rPh>
    <phoneticPr fontId="5"/>
  </si>
  <si>
    <t>営業</t>
    <rPh sb="0" eb="2">
      <t>エイギョウ</t>
    </rPh>
    <phoneticPr fontId="5"/>
  </si>
  <si>
    <t>技術</t>
    <rPh sb="0" eb="2">
      <t>ギジュツ</t>
    </rPh>
    <phoneticPr fontId="5"/>
  </si>
  <si>
    <t>その他</t>
    <phoneticPr fontId="6"/>
  </si>
  <si>
    <t>合計</t>
    <rPh sb="0" eb="2">
      <t>ゴウケイケイ</t>
    </rPh>
    <phoneticPr fontId="5"/>
  </si>
  <si>
    <t>主要取扱品目</t>
    <rPh sb="0" eb="2">
      <t>シュヨウ</t>
    </rPh>
    <rPh sb="2" eb="4">
      <t>トリアツカイ</t>
    </rPh>
    <rPh sb="4" eb="6">
      <t>ヒンモク</t>
    </rPh>
    <phoneticPr fontId="6"/>
  </si>
  <si>
    <t>種目名称</t>
    <rPh sb="0" eb="2">
      <t>シュモク</t>
    </rPh>
    <rPh sb="2" eb="4">
      <t>メイショウ</t>
    </rPh>
    <phoneticPr fontId="5"/>
  </si>
  <si>
    <t>区分</t>
    <rPh sb="0" eb="2">
      <t>クブン</t>
    </rPh>
    <phoneticPr fontId="5"/>
  </si>
  <si>
    <t>コード</t>
    <phoneticPr fontId="5"/>
  </si>
  <si>
    <t>品目</t>
    <rPh sb="0" eb="2">
      <t>ヒンモク</t>
    </rPh>
    <phoneticPr fontId="5"/>
  </si>
  <si>
    <t>一般印刷</t>
    <phoneticPr fontId="5"/>
  </si>
  <si>
    <t>パンフレット、ポスター、封筒、カレンダー、各種帳票</t>
    <phoneticPr fontId="5"/>
  </si>
  <si>
    <t>フォーム印刷</t>
    <phoneticPr fontId="5"/>
  </si>
  <si>
    <t>電算用フォーム紙、連続伝票、コンピュータ入出力用紙</t>
    <phoneticPr fontId="5"/>
  </si>
  <si>
    <t>複写・特殊印刷</t>
    <phoneticPr fontId="5"/>
  </si>
  <si>
    <t>シール、ラベル、磁気カード作成、マイクロフィルム</t>
    <phoneticPr fontId="5"/>
  </si>
  <si>
    <t>地図・航空写真</t>
    <phoneticPr fontId="5"/>
  </si>
  <si>
    <t>地図、航空写真、地図ソフト</t>
    <phoneticPr fontId="5"/>
  </si>
  <si>
    <t>図書出版・販売</t>
    <phoneticPr fontId="5"/>
  </si>
  <si>
    <t>図書、雑誌、刊行物、書籍ソフト</t>
    <phoneticPr fontId="5"/>
  </si>
  <si>
    <t>印刷・図書</t>
    <phoneticPr fontId="5"/>
  </si>
  <si>
    <t>文房具</t>
    <phoneticPr fontId="5"/>
  </si>
  <si>
    <t>一般文房具、用紙類、ファイル、額縁、封筒</t>
    <phoneticPr fontId="5"/>
  </si>
  <si>
    <t>コンピュータ及び関係部品</t>
    <phoneticPr fontId="5"/>
  </si>
  <si>
    <t>コンピュータ、周辺機器・用品、アプリケーションソフト、コピー機、印刷機、券売機、両替機</t>
    <phoneticPr fontId="5"/>
  </si>
  <si>
    <t>事務用家具</t>
    <phoneticPr fontId="5"/>
  </si>
  <si>
    <t>事務机、椅子、ロッカー</t>
    <phoneticPr fontId="5"/>
  </si>
  <si>
    <t>印章・ゴム印</t>
    <phoneticPr fontId="5"/>
  </si>
  <si>
    <t>印鑑、ゴム印、印章、日付印</t>
    <phoneticPr fontId="5"/>
  </si>
  <si>
    <t>選挙用品</t>
    <phoneticPr fontId="5"/>
  </si>
  <si>
    <t>投票箱、記載台、投票用紙交付機、集計機</t>
    <phoneticPr fontId="5"/>
  </si>
  <si>
    <t>文書保存箱</t>
    <phoneticPr fontId="5"/>
  </si>
  <si>
    <t>修繕(事務機器)</t>
    <phoneticPr fontId="5"/>
  </si>
  <si>
    <t>事務用品・機器</t>
    <phoneticPr fontId="5"/>
  </si>
  <si>
    <t>家具</t>
    <phoneticPr fontId="5"/>
  </si>
  <si>
    <t>応接セット、タンス、ベット、食器棚、カウンター、各種家具</t>
    <phoneticPr fontId="5"/>
  </si>
  <si>
    <t>室内装飾用品</t>
    <phoneticPr fontId="5"/>
  </si>
  <si>
    <t>カーテン、カーペット、ブラインド、畳、緞帳、暗幕</t>
    <phoneticPr fontId="5"/>
  </si>
  <si>
    <t>建具</t>
    <phoneticPr fontId="5"/>
  </si>
  <si>
    <t>襖、障子</t>
    <phoneticPr fontId="5"/>
  </si>
  <si>
    <t>修繕(家具・室内用具)</t>
    <phoneticPr fontId="5"/>
  </si>
  <si>
    <t>家具・室内用具</t>
    <phoneticPr fontId="5"/>
  </si>
  <si>
    <t>保育・学校教材</t>
    <phoneticPr fontId="5"/>
  </si>
  <si>
    <t>体育・遊具用品</t>
    <phoneticPr fontId="5"/>
  </si>
  <si>
    <t>一般教材、副読本、実験実習器具、玩具、手芸用材料</t>
    <phoneticPr fontId="5"/>
  </si>
  <si>
    <t>運動用具、各種スポーツ用品、ブランコ、鉄棒</t>
    <phoneticPr fontId="5"/>
  </si>
  <si>
    <t>美術工芸品</t>
    <phoneticPr fontId="5"/>
  </si>
  <si>
    <t>美術工芸、絵画、書画</t>
    <phoneticPr fontId="5"/>
  </si>
  <si>
    <t>修繕(体育用品)</t>
    <phoneticPr fontId="5"/>
  </si>
  <si>
    <t>教材・体育用品</t>
    <phoneticPr fontId="5"/>
  </si>
  <si>
    <t>看板・掲示板</t>
    <phoneticPr fontId="5"/>
  </si>
  <si>
    <t>選挙用看板、広告塔看板、懸垂幕、横断幕、掲示板、のぼり</t>
    <phoneticPr fontId="5"/>
  </si>
  <si>
    <t>標識</t>
    <phoneticPr fontId="5"/>
  </si>
  <si>
    <t>道路標識、誘導標識、案内板、カーブミラー</t>
    <phoneticPr fontId="5"/>
  </si>
  <si>
    <t>記章・旗・カップ</t>
    <phoneticPr fontId="5"/>
  </si>
  <si>
    <t>バッジ、トロフィー、盾、カップ、旗、ペナント</t>
    <phoneticPr fontId="5"/>
  </si>
  <si>
    <t>修繕(広告）</t>
    <phoneticPr fontId="5"/>
  </si>
  <si>
    <t>広告</t>
    <phoneticPr fontId="5"/>
  </si>
  <si>
    <t>荒物・雑貨</t>
    <phoneticPr fontId="5"/>
  </si>
  <si>
    <t>日用品全般、清掃用具、洗剤、タオル、ごみ袋</t>
    <phoneticPr fontId="5"/>
  </si>
  <si>
    <t>食器・漆器・陶磁器</t>
    <phoneticPr fontId="5"/>
  </si>
  <si>
    <t>調理用器具、食器、お椀類、皿</t>
    <phoneticPr fontId="5"/>
  </si>
  <si>
    <t>ギフト用品</t>
    <phoneticPr fontId="5"/>
  </si>
  <si>
    <t>記念品、贈答用小物、商品</t>
    <phoneticPr fontId="5"/>
  </si>
  <si>
    <t>茶器・花器</t>
    <phoneticPr fontId="5"/>
  </si>
  <si>
    <t>茶華道具、花瓶、急須、湯呑み</t>
    <phoneticPr fontId="5"/>
  </si>
  <si>
    <t>市指定ごみ袋</t>
    <phoneticPr fontId="5"/>
  </si>
  <si>
    <t>ごみ集積箱</t>
    <phoneticPr fontId="5"/>
  </si>
  <si>
    <t>ゴミ集積箱、プラスチックコンテナ</t>
    <phoneticPr fontId="5"/>
  </si>
  <si>
    <t>日用品</t>
    <phoneticPr fontId="5"/>
  </si>
  <si>
    <t>医薬品</t>
    <phoneticPr fontId="5"/>
  </si>
  <si>
    <t>各種医薬品、殺虫剤、消毒薬、ワクチン、血清</t>
    <phoneticPr fontId="5"/>
  </si>
  <si>
    <t>工業薬品</t>
    <phoneticPr fontId="5"/>
  </si>
  <si>
    <t>活性炭、消石灰、凍結防止剤、試薬、プール用殺菌消毒剤</t>
    <phoneticPr fontId="5"/>
  </si>
  <si>
    <t>医療機材</t>
    <phoneticPr fontId="5"/>
  </si>
  <si>
    <t>医療用機械器具全般、治療器、コルセット</t>
    <phoneticPr fontId="5"/>
  </si>
  <si>
    <t>福祉・介護用品</t>
    <phoneticPr fontId="5"/>
  </si>
  <si>
    <t>車いす、杖、補聴器、義肢、義足、紙おむつ</t>
    <phoneticPr fontId="5"/>
  </si>
  <si>
    <t>衛生材料</t>
    <phoneticPr fontId="5"/>
  </si>
  <si>
    <t>脱脂綿、バーセ、包帯、紙おむつ</t>
    <phoneticPr fontId="5"/>
  </si>
  <si>
    <t>高度管理医療機器</t>
    <phoneticPr fontId="5"/>
  </si>
  <si>
    <t>人工透析器、心臓ペースメーカー</t>
    <phoneticPr fontId="5"/>
  </si>
  <si>
    <t>農業薬品</t>
    <phoneticPr fontId="5"/>
  </si>
  <si>
    <t>除草剤、農薬</t>
    <phoneticPr fontId="5"/>
  </si>
  <si>
    <t>修繕(医療機器)</t>
    <phoneticPr fontId="5"/>
  </si>
  <si>
    <t>薬品・医療</t>
    <phoneticPr fontId="5"/>
  </si>
  <si>
    <t>一般電化製品</t>
    <phoneticPr fontId="5"/>
  </si>
  <si>
    <t>家庭用電化製品、照明器具、電池、エアコン</t>
    <phoneticPr fontId="5"/>
  </si>
  <si>
    <t>通信機器</t>
    <phoneticPr fontId="5"/>
  </si>
  <si>
    <t>ＦＡＸ、電話機、携帯、無線電話機、放送設備機器</t>
    <phoneticPr fontId="5"/>
  </si>
  <si>
    <t>視聴覚機器</t>
    <phoneticPr fontId="5"/>
  </si>
  <si>
    <t>映写機、スライド、ＯＨＰ、液晶プロジェクター</t>
    <phoneticPr fontId="5"/>
  </si>
  <si>
    <t>修繕（電気通信機器）</t>
    <phoneticPr fontId="5"/>
  </si>
  <si>
    <t>電気通信機器</t>
    <phoneticPr fontId="5"/>
  </si>
  <si>
    <t>光学機器・カメラ</t>
    <phoneticPr fontId="5"/>
  </si>
  <si>
    <t>カメラ、デジタルカメラ、望遠鏡、顕微鏡</t>
    <phoneticPr fontId="5"/>
  </si>
  <si>
    <t>楽器・ＣＤ／ＤＶＤ</t>
    <phoneticPr fontId="5"/>
  </si>
  <si>
    <t>各種楽器類、音楽用ソフト</t>
    <phoneticPr fontId="5"/>
  </si>
  <si>
    <t>時計・メガネ</t>
    <phoneticPr fontId="5"/>
  </si>
  <si>
    <t>時計、窓口用老眼鏡</t>
    <phoneticPr fontId="5"/>
  </si>
  <si>
    <t>ミシン・編機</t>
    <phoneticPr fontId="5"/>
  </si>
  <si>
    <t>試験・測定機器</t>
    <phoneticPr fontId="5"/>
  </si>
  <si>
    <t>化学分析機器、環境測定機器、実験器具、測量機器、計量機器</t>
    <phoneticPr fontId="5"/>
  </si>
  <si>
    <t>修繕（精密機器）</t>
    <phoneticPr fontId="5"/>
  </si>
  <si>
    <t>精密機器</t>
    <phoneticPr fontId="5"/>
  </si>
  <si>
    <t>建設・農林畜産機器</t>
    <phoneticPr fontId="5"/>
  </si>
  <si>
    <t>土木建築機器、農耕機械器具、精米機</t>
    <phoneticPr fontId="5"/>
  </si>
  <si>
    <t>厨房機器</t>
    <phoneticPr fontId="5"/>
  </si>
  <si>
    <t>調理台、流し台、業務用冷蔵庫、給食用コンテナ</t>
    <phoneticPr fontId="5"/>
  </si>
  <si>
    <t>ＬＰＧ機器</t>
    <phoneticPr fontId="5"/>
  </si>
  <si>
    <t>ガスレンジ、ガス器具、風呂釜</t>
    <phoneticPr fontId="5"/>
  </si>
  <si>
    <t>工作機器・工具</t>
    <phoneticPr fontId="5"/>
  </si>
  <si>
    <t>金属加工・木工用機械器具、各種工具、日曜大工用具</t>
    <phoneticPr fontId="5"/>
  </si>
  <si>
    <t>水処理機器</t>
    <phoneticPr fontId="5"/>
  </si>
  <si>
    <t>浄水器、ポンプ、量水器、水処理装置全般</t>
    <phoneticPr fontId="5"/>
  </si>
  <si>
    <t>廃棄物処理機器</t>
    <phoneticPr fontId="5"/>
  </si>
  <si>
    <t>清掃施設内機器、生ごみ処理機、空き缶処理機</t>
    <phoneticPr fontId="5"/>
  </si>
  <si>
    <t>舞台機器</t>
    <phoneticPr fontId="5"/>
  </si>
  <si>
    <t>ホール音響照明設備、ホール放送設備</t>
    <phoneticPr fontId="5"/>
  </si>
  <si>
    <t>住宅設備機器</t>
    <phoneticPr fontId="5"/>
  </si>
  <si>
    <t>住宅設備機器、浴槽、便器、建具</t>
    <phoneticPr fontId="5"/>
  </si>
  <si>
    <t>工事用原材料</t>
    <phoneticPr fontId="5"/>
  </si>
  <si>
    <t>土木建築用資材、アスファルト、塗料、コンクリート</t>
    <phoneticPr fontId="5"/>
  </si>
  <si>
    <t>修繕(機械器具)</t>
    <phoneticPr fontId="5"/>
  </si>
  <si>
    <t>機械器具 ・原材料</t>
    <phoneticPr fontId="5"/>
  </si>
  <si>
    <t>一般自動車</t>
    <phoneticPr fontId="5"/>
  </si>
  <si>
    <t>軽自動車、普通（貨物）自動車、マイクロバス</t>
    <phoneticPr fontId="5"/>
  </si>
  <si>
    <t>特殊自動車（消防を除く）</t>
    <phoneticPr fontId="5"/>
  </si>
  <si>
    <t>塵芥収集車、清掃ダンプ、介護車、ホイルローダ</t>
    <phoneticPr fontId="5"/>
  </si>
  <si>
    <t>自転車・バイク</t>
    <phoneticPr fontId="5"/>
  </si>
  <si>
    <t>自転車、原動機自転車、自動二輪車</t>
    <phoneticPr fontId="5"/>
  </si>
  <si>
    <t>車輌用品</t>
    <phoneticPr fontId="5"/>
  </si>
  <si>
    <t>タイヤ、バッテリー、各種部品、車輌用フィルム</t>
    <phoneticPr fontId="5"/>
  </si>
  <si>
    <t>修繕(車輌)</t>
    <phoneticPr fontId="5"/>
  </si>
  <si>
    <t>車検、修理、板金、</t>
    <phoneticPr fontId="5"/>
  </si>
  <si>
    <t>車輌</t>
    <phoneticPr fontId="5"/>
  </si>
  <si>
    <t>石油類</t>
    <phoneticPr fontId="5"/>
  </si>
  <si>
    <t>ガソリン、軽油、灯油、重油、混合油、潤滑油</t>
    <phoneticPr fontId="5"/>
  </si>
  <si>
    <t>気体燃料</t>
    <phoneticPr fontId="5"/>
  </si>
  <si>
    <t>ＬＰガス、高圧ガス、酸素</t>
    <phoneticPr fontId="5"/>
  </si>
  <si>
    <t>植木・花・園芸用品</t>
    <phoneticPr fontId="5"/>
  </si>
  <si>
    <t>植木、鉢花、種苗、園芸資材、肥料</t>
    <phoneticPr fontId="5"/>
  </si>
  <si>
    <t>茶</t>
    <phoneticPr fontId="5"/>
  </si>
  <si>
    <t>お茶（給食関連を除く）</t>
    <phoneticPr fontId="5"/>
  </si>
  <si>
    <t>燃料</t>
    <phoneticPr fontId="5"/>
  </si>
  <si>
    <t>農水産</t>
    <phoneticPr fontId="5"/>
  </si>
  <si>
    <t>消防車輌</t>
    <phoneticPr fontId="5"/>
  </si>
  <si>
    <t>消防用機器・機材</t>
    <phoneticPr fontId="5"/>
  </si>
  <si>
    <t>消防用被服・靴</t>
    <phoneticPr fontId="5"/>
  </si>
  <si>
    <t>防災・安全用品</t>
    <phoneticPr fontId="5"/>
  </si>
  <si>
    <t>消防ポンプ、消防用ホース、避難救助器具</t>
    <phoneticPr fontId="5"/>
  </si>
  <si>
    <t>消防用制服、安全靴、防毒マスク</t>
    <phoneticPr fontId="5"/>
  </si>
  <si>
    <t>消火器、非常食、保存食、ヘルメット</t>
    <phoneticPr fontId="5"/>
  </si>
  <si>
    <t>修繕(消防・防災)</t>
    <phoneticPr fontId="5"/>
  </si>
  <si>
    <t>消防・防災</t>
    <phoneticPr fontId="5"/>
  </si>
  <si>
    <t>建設用機械器具</t>
    <phoneticPr fontId="5"/>
  </si>
  <si>
    <t>イベント用品</t>
    <phoneticPr fontId="5"/>
  </si>
  <si>
    <t>事務機器</t>
    <phoneticPr fontId="5"/>
  </si>
  <si>
    <t>建設用機器、重機全般</t>
    <phoneticPr fontId="5"/>
  </si>
  <si>
    <t>仮設トイレ、音響・照明・映像機材、テント、幕、テーブル、パイプ椅子</t>
    <phoneticPr fontId="5"/>
  </si>
  <si>
    <t>電話機、ＦＡＸ、コピー機、印刷機、郵便料金計器</t>
    <phoneticPr fontId="5"/>
  </si>
  <si>
    <t>コンピュータ及び周辺機器、ソフトウエア</t>
    <phoneticPr fontId="5"/>
  </si>
  <si>
    <t>レンタカー、車両リース</t>
    <phoneticPr fontId="5"/>
  </si>
  <si>
    <t>ベット、車いす、エアマット</t>
    <phoneticPr fontId="5"/>
  </si>
  <si>
    <t>白衣、カーテン、清掃用具、寝具類、樹木、書籍</t>
    <phoneticPr fontId="5"/>
  </si>
  <si>
    <t>ＯＡ機器、ソフト</t>
    <phoneticPr fontId="5"/>
  </si>
  <si>
    <t>消耗品</t>
    <phoneticPr fontId="5"/>
  </si>
  <si>
    <t>賃貸</t>
    <phoneticPr fontId="5"/>
  </si>
  <si>
    <t>その他</t>
    <phoneticPr fontId="5"/>
  </si>
  <si>
    <r>
      <t>その他（物品）</t>
    </r>
    <r>
      <rPr>
        <sz val="10"/>
        <color rgb="FFFF0000"/>
        <rFont val="ＭＳ ゴシック"/>
        <family val="3"/>
        <charset val="128"/>
      </rPr>
      <t>*1</t>
    </r>
    <phoneticPr fontId="5"/>
  </si>
  <si>
    <t>業務委託内容（例示）</t>
    <rPh sb="0" eb="2">
      <t>ギョウム</t>
    </rPh>
    <rPh sb="2" eb="4">
      <t>イタク</t>
    </rPh>
    <rPh sb="4" eb="6">
      <t>ナイヨウ</t>
    </rPh>
    <rPh sb="7" eb="9">
      <t>レイジ</t>
    </rPh>
    <phoneticPr fontId="5"/>
  </si>
  <si>
    <t>清掃等</t>
    <phoneticPr fontId="5"/>
  </si>
  <si>
    <t>建物清掃</t>
    <phoneticPr fontId="5"/>
  </si>
  <si>
    <t>一般建物清掃、病院清掃</t>
    <phoneticPr fontId="5"/>
  </si>
  <si>
    <t>建築物環境衛生一般管理業登録又は建築物清掃業登録</t>
    <phoneticPr fontId="5"/>
  </si>
  <si>
    <t>道路清掃</t>
    <phoneticPr fontId="5"/>
  </si>
  <si>
    <t>道路清掃、側溝清掃</t>
    <phoneticPr fontId="5"/>
  </si>
  <si>
    <t>害虫駆除</t>
    <phoneticPr fontId="5"/>
  </si>
  <si>
    <t>ねずみ、白蟻、樹木、鳥害</t>
    <phoneticPr fontId="5"/>
  </si>
  <si>
    <t>貯水槽清掃</t>
    <phoneticPr fontId="5"/>
  </si>
  <si>
    <t>建築物飲料水貯水槽清掃業登録</t>
    <phoneticPr fontId="5"/>
  </si>
  <si>
    <t>浄化槽清掃</t>
    <phoneticPr fontId="5"/>
  </si>
  <si>
    <t>浄化槽清掃業許可</t>
    <phoneticPr fontId="5"/>
  </si>
  <si>
    <t>常駐警備</t>
    <phoneticPr fontId="5"/>
  </si>
  <si>
    <t>施設常駐警備、イベント会場警備</t>
    <phoneticPr fontId="5"/>
  </si>
  <si>
    <t>警備業法の認定</t>
    <phoneticPr fontId="5"/>
  </si>
  <si>
    <t>機械警備</t>
    <phoneticPr fontId="5"/>
  </si>
  <si>
    <t>警備業法の認定及び機械警備の届出</t>
    <phoneticPr fontId="5"/>
  </si>
  <si>
    <t>管理保守</t>
    <phoneticPr fontId="5"/>
  </si>
  <si>
    <t>道路等維持管理</t>
    <phoneticPr fontId="5"/>
  </si>
  <si>
    <t>消雪設備点検、道路除雪</t>
    <phoneticPr fontId="5"/>
  </si>
  <si>
    <t>総合建物管理</t>
    <phoneticPr fontId="5"/>
  </si>
  <si>
    <t>清掃、設備運転、警備受付</t>
    <phoneticPr fontId="5"/>
  </si>
  <si>
    <t>配水管、下水管等保守</t>
    <phoneticPr fontId="5"/>
  </si>
  <si>
    <t>管渠保守、管渠清掃</t>
    <phoneticPr fontId="5"/>
  </si>
  <si>
    <t>植栽等管理</t>
    <phoneticPr fontId="5"/>
  </si>
  <si>
    <t>造園、剪定、樹木伐採</t>
    <phoneticPr fontId="5"/>
  </si>
  <si>
    <t>造園施工管理技士、造園技能士、産業廃棄物収集運搬業許可</t>
    <phoneticPr fontId="5"/>
  </si>
  <si>
    <t>設備機器運転監視</t>
    <phoneticPr fontId="5"/>
  </si>
  <si>
    <t>電気主任技術者、ボイラー技師の資格を有するものを雇用している業者のみ</t>
    <phoneticPr fontId="5"/>
  </si>
  <si>
    <t>空調設備保守管理</t>
    <phoneticPr fontId="5"/>
  </si>
  <si>
    <t>冷暖房設備・空調自動制御機器等の保守</t>
    <phoneticPr fontId="5"/>
  </si>
  <si>
    <t>電気設備保守管理</t>
    <phoneticPr fontId="5"/>
  </si>
  <si>
    <t>電気、自家用電気工作物</t>
    <phoneticPr fontId="5"/>
  </si>
  <si>
    <t>消防設備保守管理</t>
    <phoneticPr fontId="5"/>
  </si>
  <si>
    <t>屋内消火栓、火災報知機、スプリンクラー</t>
    <phoneticPr fontId="5"/>
  </si>
  <si>
    <t>消防設備士、消防設備点検資格、防火対象物点検資格</t>
    <phoneticPr fontId="5"/>
  </si>
  <si>
    <t>電話・通信機器保守管理</t>
    <phoneticPr fontId="5"/>
  </si>
  <si>
    <t>電話交換機器・無線機・回線の保守</t>
    <phoneticPr fontId="5"/>
  </si>
  <si>
    <t>昇降機、自動ドア保守管理</t>
    <phoneticPr fontId="5"/>
  </si>
  <si>
    <t>昇降機検査資格、自動ドア施工技能士</t>
    <phoneticPr fontId="5"/>
  </si>
  <si>
    <t>医療機器保守点検</t>
    <phoneticPr fontId="5"/>
  </si>
  <si>
    <t>医療機器保守、医療装置保守</t>
    <phoneticPr fontId="5"/>
  </si>
  <si>
    <t>空気環境測定</t>
    <phoneticPr fontId="5"/>
  </si>
  <si>
    <t>公園施設維持管理</t>
    <phoneticPr fontId="5"/>
  </si>
  <si>
    <t>樹木剪定、樹木管理、除草、草木植栽、雪囲い</t>
    <phoneticPr fontId="5"/>
  </si>
  <si>
    <t>ピアノ調律及び楽器保守</t>
    <phoneticPr fontId="5"/>
  </si>
  <si>
    <t>車輌整備</t>
    <phoneticPr fontId="5"/>
  </si>
  <si>
    <t>車検、車輌整備</t>
    <phoneticPr fontId="5"/>
  </si>
  <si>
    <t>認証書（自動車分解整備業）、指定書（指定自動車整備業）、自動車整備士</t>
    <phoneticPr fontId="5"/>
  </si>
  <si>
    <t>機械器具保守管理</t>
    <phoneticPr fontId="5"/>
  </si>
  <si>
    <t>ＯＡ機器・事務機器</t>
    <phoneticPr fontId="5"/>
  </si>
  <si>
    <t>サーバー、ソフト、ハード関連機器</t>
    <phoneticPr fontId="5"/>
  </si>
  <si>
    <t>浄化槽保守管理</t>
    <phoneticPr fontId="5"/>
  </si>
  <si>
    <t>浄化槽保守点検業登録</t>
    <phoneticPr fontId="5"/>
  </si>
  <si>
    <t>施設管理</t>
    <phoneticPr fontId="5"/>
  </si>
  <si>
    <t>上下水道施設保守・維持管理</t>
    <phoneticPr fontId="5"/>
  </si>
  <si>
    <t>下水道処理施設維持管理業登録</t>
    <phoneticPr fontId="5"/>
  </si>
  <si>
    <t>ごみ処理施設保守・維持管理</t>
    <phoneticPr fontId="5"/>
  </si>
  <si>
    <t>埋蔵文化財発掘調査</t>
    <phoneticPr fontId="5"/>
  </si>
  <si>
    <t>意識、動向等調査</t>
    <phoneticPr fontId="5"/>
  </si>
  <si>
    <t>市民意識調査、市場調査、アンケート</t>
    <phoneticPr fontId="5"/>
  </si>
  <si>
    <t>環境、計量</t>
    <phoneticPr fontId="5"/>
  </si>
  <si>
    <t>騒音・振動調査、空気環境測定、水質検査、アスベスト調査、計量</t>
    <phoneticPr fontId="5"/>
  </si>
  <si>
    <t>漏水・不明水調査</t>
    <phoneticPr fontId="5"/>
  </si>
  <si>
    <t>情報処理</t>
    <phoneticPr fontId="5"/>
  </si>
  <si>
    <t>システム、ソフト開発・保守、データ入力・処理、ホームページ作成</t>
    <phoneticPr fontId="5"/>
  </si>
  <si>
    <t>企画製作</t>
    <phoneticPr fontId="5"/>
  </si>
  <si>
    <t>広告・広報</t>
    <phoneticPr fontId="5"/>
  </si>
  <si>
    <t>イベント</t>
    <phoneticPr fontId="5"/>
  </si>
  <si>
    <t>計画策定</t>
    <phoneticPr fontId="5"/>
  </si>
  <si>
    <t>番組・ビデオ制作</t>
    <phoneticPr fontId="5"/>
  </si>
  <si>
    <t>看板</t>
    <phoneticPr fontId="5"/>
  </si>
  <si>
    <t>雑誌広告、新聞広告、車内広告</t>
    <phoneticPr fontId="5"/>
  </si>
  <si>
    <t>会場設営、展示、舞台照明、音響、イベント企画</t>
    <phoneticPr fontId="5"/>
  </si>
  <si>
    <t>基本計画策定</t>
    <phoneticPr fontId="5"/>
  </si>
  <si>
    <t>番組製作、ビデオ製作</t>
    <phoneticPr fontId="5"/>
  </si>
  <si>
    <t>看板・パネル・懸垂幕・横断幕・標識・案内板等の製作・設置</t>
    <phoneticPr fontId="5"/>
  </si>
  <si>
    <t>廃棄物収集・運搬・処分</t>
    <phoneticPr fontId="5"/>
  </si>
  <si>
    <t>一般廃棄物収集運搬業許可、一般廃棄物処分業許可、産業廃棄物収集運搬業許可、産業廃棄物処分業許可、特別管理産業廃棄物収集運搬業許可、特別管理産業廃棄物処分業許可</t>
    <phoneticPr fontId="5"/>
  </si>
  <si>
    <t>火葬場残骨灰処理</t>
    <phoneticPr fontId="5"/>
  </si>
  <si>
    <t>リサイクル</t>
    <phoneticPr fontId="5"/>
  </si>
  <si>
    <t>資源ごみ回収</t>
    <phoneticPr fontId="5"/>
  </si>
  <si>
    <t>運送輸送</t>
    <phoneticPr fontId="5"/>
  </si>
  <si>
    <t>旅客輸送</t>
    <phoneticPr fontId="5"/>
  </si>
  <si>
    <t>美術品梱包・搬送等</t>
    <phoneticPr fontId="5"/>
  </si>
  <si>
    <t>貨物運送</t>
    <phoneticPr fontId="5"/>
  </si>
  <si>
    <t>旅行</t>
    <phoneticPr fontId="5"/>
  </si>
  <si>
    <t>土砂運搬（災害用）</t>
    <phoneticPr fontId="5"/>
  </si>
  <si>
    <t>バス輸送、タクシー輸送、車輌運行</t>
    <phoneticPr fontId="5"/>
  </si>
  <si>
    <t>一般貸切旅客自動車運送事業免許</t>
    <phoneticPr fontId="5"/>
  </si>
  <si>
    <t>物品輸送、書物輸送</t>
    <phoneticPr fontId="5"/>
  </si>
  <si>
    <t>一般貨物自動車運送事業免許</t>
    <phoneticPr fontId="5"/>
  </si>
  <si>
    <t>交通機関手配、宿泊施設手配</t>
    <phoneticPr fontId="5"/>
  </si>
  <si>
    <t>旅行業・旅行業者代理業登録</t>
    <phoneticPr fontId="5"/>
  </si>
  <si>
    <t>給食調理等</t>
    <phoneticPr fontId="5"/>
  </si>
  <si>
    <t>給食調理、配膳</t>
    <phoneticPr fontId="5"/>
  </si>
  <si>
    <t>人材派遣</t>
    <phoneticPr fontId="5"/>
  </si>
  <si>
    <t>窓口業務、外国語指導助手</t>
    <phoneticPr fontId="5"/>
  </si>
  <si>
    <t>一般労働者派遣業許可証等</t>
    <phoneticPr fontId="5"/>
  </si>
  <si>
    <t>医療事務</t>
    <phoneticPr fontId="5"/>
  </si>
  <si>
    <t>レセプト審査、薬品管理</t>
    <phoneticPr fontId="5"/>
  </si>
  <si>
    <t>健康診断</t>
    <phoneticPr fontId="5"/>
  </si>
  <si>
    <t>クリーニング</t>
    <phoneticPr fontId="5"/>
  </si>
  <si>
    <t>寝具、白衣、作業着</t>
    <phoneticPr fontId="5"/>
  </si>
  <si>
    <t>クリーニング開設確認済証</t>
    <phoneticPr fontId="5"/>
  </si>
  <si>
    <t>滅菌</t>
    <phoneticPr fontId="5"/>
  </si>
  <si>
    <t>器具滅菌、室内滅菌</t>
    <phoneticPr fontId="5"/>
  </si>
  <si>
    <t>福祉事業</t>
    <phoneticPr fontId="5"/>
  </si>
  <si>
    <t>介護事業</t>
    <phoneticPr fontId="5"/>
  </si>
  <si>
    <t>物品申請の修繕</t>
    <phoneticPr fontId="5"/>
  </si>
  <si>
    <t>物品に関する修繕の希望</t>
    <phoneticPr fontId="5"/>
  </si>
  <si>
    <t>情報
処理</t>
    <phoneticPr fontId="5"/>
  </si>
  <si>
    <t>廃棄物処理等</t>
    <phoneticPr fontId="5"/>
  </si>
  <si>
    <t>調査分析検査等</t>
    <phoneticPr fontId="5"/>
  </si>
  <si>
    <r>
      <t>その他</t>
    </r>
    <r>
      <rPr>
        <sz val="10"/>
        <color rgb="FFFF0000"/>
        <rFont val="ＭＳ ゴシック"/>
        <family val="3"/>
        <charset val="128"/>
      </rPr>
      <t>*1</t>
    </r>
    <rPh sb="2" eb="3">
      <t>タ</t>
    </rPh>
    <phoneticPr fontId="5"/>
  </si>
  <si>
    <r>
      <t>その他（賃借）</t>
    </r>
    <r>
      <rPr>
        <sz val="11"/>
        <color rgb="FFFF0000"/>
        <rFont val="ＭＳ ゴシック"/>
        <family val="3"/>
        <charset val="128"/>
      </rPr>
      <t>*1</t>
    </r>
    <phoneticPr fontId="5"/>
  </si>
  <si>
    <r>
      <t>その他（農水産）</t>
    </r>
    <r>
      <rPr>
        <sz val="11"/>
        <color rgb="FFFF0000"/>
        <rFont val="ＭＳ ゴシック"/>
        <family val="3"/>
        <charset val="128"/>
      </rPr>
      <t>*1</t>
    </r>
    <phoneticPr fontId="5"/>
  </si>
  <si>
    <r>
      <t>その他（燃料）</t>
    </r>
    <r>
      <rPr>
        <sz val="11"/>
        <color rgb="FFFF0000"/>
        <rFont val="ＭＳ ゴシック"/>
        <family val="3"/>
        <charset val="128"/>
      </rPr>
      <t>*1</t>
    </r>
    <phoneticPr fontId="5"/>
  </si>
  <si>
    <r>
      <t>その他（車輌）</t>
    </r>
    <r>
      <rPr>
        <sz val="11"/>
        <color rgb="FFFF0000"/>
        <rFont val="ＭＳ ゴシック"/>
        <family val="3"/>
        <charset val="128"/>
      </rPr>
      <t>*1</t>
    </r>
    <phoneticPr fontId="5"/>
  </si>
  <si>
    <r>
      <t>その他（機械器具・原材料）</t>
    </r>
    <r>
      <rPr>
        <sz val="11"/>
        <color rgb="FFFF0000"/>
        <rFont val="ＭＳ ゴシック"/>
        <family val="3"/>
        <charset val="128"/>
      </rPr>
      <t>*1</t>
    </r>
    <phoneticPr fontId="5"/>
  </si>
  <si>
    <r>
      <t>その他（精密機器）</t>
    </r>
    <r>
      <rPr>
        <sz val="11"/>
        <color rgb="FFFF0000"/>
        <rFont val="ＭＳ ゴシック"/>
        <family val="3"/>
        <charset val="128"/>
      </rPr>
      <t>*1</t>
    </r>
    <phoneticPr fontId="5"/>
  </si>
  <si>
    <r>
      <t>その他（電気通信機器）</t>
    </r>
    <r>
      <rPr>
        <sz val="11"/>
        <color rgb="FFFF0000"/>
        <rFont val="ＭＳ ゴシック"/>
        <family val="3"/>
        <charset val="128"/>
      </rPr>
      <t>*1</t>
    </r>
    <phoneticPr fontId="5"/>
  </si>
  <si>
    <r>
      <t>その他（薬品・医療）</t>
    </r>
    <r>
      <rPr>
        <sz val="11"/>
        <color rgb="FFFF0000"/>
        <rFont val="ＭＳ ゴシック"/>
        <family val="3"/>
        <charset val="128"/>
      </rPr>
      <t>*1</t>
    </r>
    <phoneticPr fontId="5"/>
  </si>
  <si>
    <r>
      <t>その他（日用品）</t>
    </r>
    <r>
      <rPr>
        <sz val="11"/>
        <color rgb="FFFF0000"/>
        <rFont val="ＭＳ ゴシック"/>
        <family val="3"/>
        <charset val="128"/>
      </rPr>
      <t>*1</t>
    </r>
    <phoneticPr fontId="5"/>
  </si>
  <si>
    <r>
      <t>その他(広告）</t>
    </r>
    <r>
      <rPr>
        <sz val="11"/>
        <color rgb="FFFF0000"/>
        <rFont val="ＭＳ ゴシック"/>
        <family val="3"/>
        <charset val="128"/>
      </rPr>
      <t>*1</t>
    </r>
    <phoneticPr fontId="5"/>
  </si>
  <si>
    <r>
      <t>その他(教材・体育用品)</t>
    </r>
    <r>
      <rPr>
        <sz val="11"/>
        <color rgb="FFFF0000"/>
        <rFont val="ＭＳ ゴシック"/>
        <family val="3"/>
        <charset val="128"/>
      </rPr>
      <t>*1</t>
    </r>
    <phoneticPr fontId="5"/>
  </si>
  <si>
    <r>
      <t>その他(家具・室内用具)</t>
    </r>
    <r>
      <rPr>
        <sz val="11"/>
        <color rgb="FFFF0000"/>
        <rFont val="ＭＳ ゴシック"/>
        <family val="3"/>
        <charset val="128"/>
      </rPr>
      <t>*1</t>
    </r>
    <phoneticPr fontId="5"/>
  </si>
  <si>
    <r>
      <t>その他(事務用品・機器)</t>
    </r>
    <r>
      <rPr>
        <sz val="11"/>
        <color rgb="FFFF0000"/>
        <rFont val="ＭＳ ゴシック"/>
        <family val="3"/>
        <charset val="128"/>
      </rPr>
      <t>*1</t>
    </r>
    <phoneticPr fontId="5"/>
  </si>
  <si>
    <r>
      <t>その他(印刷・図書)</t>
    </r>
    <r>
      <rPr>
        <sz val="11"/>
        <color rgb="FFFF0000"/>
        <rFont val="ＭＳ ゴシック"/>
        <family val="3"/>
        <charset val="128"/>
      </rPr>
      <t>*1</t>
    </r>
    <phoneticPr fontId="5"/>
  </si>
  <si>
    <t>その他の具体的な内容</t>
    <rPh sb="2" eb="3">
      <t>タ</t>
    </rPh>
    <rPh sb="4" eb="7">
      <t>グタイテキ</t>
    </rPh>
    <rPh sb="8" eb="10">
      <t>ナイヨウ</t>
    </rPh>
    <phoneticPr fontId="5"/>
  </si>
  <si>
    <t>小矢部市入札参加資格</t>
    <rPh sb="0" eb="4">
      <t>オヤベシ</t>
    </rPh>
    <rPh sb="4" eb="6">
      <t>ニュウサツ</t>
    </rPh>
    <rPh sb="6" eb="8">
      <t>サンカ</t>
    </rPh>
    <rPh sb="8" eb="10">
      <t>シカク</t>
    </rPh>
    <phoneticPr fontId="6"/>
  </si>
  <si>
    <t>小矢部市納入実績</t>
    <rPh sb="0" eb="3">
      <t>オヤベ</t>
    </rPh>
    <rPh sb="3" eb="4">
      <t>シ</t>
    </rPh>
    <rPh sb="4" eb="6">
      <t>ノウニュウ</t>
    </rPh>
    <rPh sb="6" eb="8">
      <t>ジッセキ</t>
    </rPh>
    <phoneticPr fontId="6"/>
  </si>
  <si>
    <t>例)2024、R6　年を入力してください。</t>
    <rPh sb="0" eb="1">
      <t>レイ</t>
    </rPh>
    <rPh sb="10" eb="11">
      <t>ネン</t>
    </rPh>
    <rPh sb="12" eb="14">
      <t>ニュウリョク</t>
    </rPh>
    <phoneticPr fontId="5"/>
  </si>
  <si>
    <t>代理店・特約店契約</t>
    <rPh sb="0" eb="3">
      <t>ダイリテン</t>
    </rPh>
    <rPh sb="4" eb="6">
      <t>トクヤク</t>
    </rPh>
    <rPh sb="6" eb="7">
      <t>テン</t>
    </rPh>
    <rPh sb="7" eb="9">
      <t>ケイヤク</t>
    </rPh>
    <phoneticPr fontId="5"/>
  </si>
  <si>
    <t>主要取扱品目の品目名等内容、主要メーカー名、代理店・特約店契約欄を入力してください。代理店・特約店契約欄はリストから選択してください。</t>
    <rPh sb="0" eb="2">
      <t>シュヨウ</t>
    </rPh>
    <rPh sb="2" eb="4">
      <t>トリアツカイ</t>
    </rPh>
    <rPh sb="4" eb="6">
      <t>ヒンモク</t>
    </rPh>
    <rPh sb="7" eb="9">
      <t>ヒンモク</t>
    </rPh>
    <rPh sb="9" eb="11">
      <t>メイナド</t>
    </rPh>
    <rPh sb="11" eb="13">
      <t>ナイヨウ</t>
    </rPh>
    <rPh sb="14" eb="16">
      <t>シュヨウ</t>
    </rPh>
    <rPh sb="20" eb="21">
      <t>メイ</t>
    </rPh>
    <rPh sb="22" eb="25">
      <t>ダイリテン</t>
    </rPh>
    <rPh sb="26" eb="28">
      <t>トクヤク</t>
    </rPh>
    <rPh sb="28" eb="29">
      <t>テン</t>
    </rPh>
    <rPh sb="29" eb="31">
      <t>ケイヤク</t>
    </rPh>
    <rPh sb="31" eb="32">
      <t>ラン</t>
    </rPh>
    <rPh sb="33" eb="35">
      <t>ニュウリョク</t>
    </rPh>
    <rPh sb="42" eb="44">
      <t>ダイリ</t>
    </rPh>
    <rPh sb="44" eb="45">
      <t>テン</t>
    </rPh>
    <rPh sb="46" eb="48">
      <t>トクヤク</t>
    </rPh>
    <rPh sb="48" eb="49">
      <t>テン</t>
    </rPh>
    <rPh sb="49" eb="51">
      <t>ケイヤク</t>
    </rPh>
    <rPh sb="51" eb="52">
      <t>ラン</t>
    </rPh>
    <rPh sb="58" eb="60">
      <t>センタク</t>
    </rPh>
    <phoneticPr fontId="6"/>
  </si>
  <si>
    <t>品目名等内容</t>
    <rPh sb="0" eb="2">
      <t>ヒンモク</t>
    </rPh>
    <rPh sb="2" eb="4">
      <t>メイナド</t>
    </rPh>
    <rPh sb="4" eb="6">
      <t>ナイヨウ</t>
    </rPh>
    <phoneticPr fontId="5"/>
  </si>
  <si>
    <t>主な仕入先を入力してください。</t>
    <phoneticPr fontId="6"/>
  </si>
  <si>
    <t>主な取引先を入力してください。</t>
    <phoneticPr fontId="6"/>
  </si>
  <si>
    <r>
      <rPr>
        <sz val="10"/>
        <rFont val="ＭＳ ゴシック"/>
        <family val="3"/>
        <charset val="128"/>
      </rPr>
      <t>資格を希望する場合、希望欄にリストから「○」を選択してください。複数選択可。</t>
    </r>
    <r>
      <rPr>
        <sz val="10"/>
        <color rgb="FFFF0000"/>
        <rFont val="ＭＳ ゴシック"/>
        <family val="3"/>
        <charset val="128"/>
      </rPr>
      <t xml:space="preserve">
申請時において、希望種目の取引実績が１年未満の場合は、申請できません。
</t>
    </r>
    <r>
      <rPr>
        <sz val="10"/>
        <rFont val="ＭＳ ゴシック"/>
        <family val="3"/>
        <charset val="128"/>
      </rPr>
      <t>*1 その他を希望する場合、取扱品目を品目欄に具体的に入力してください。</t>
    </r>
    <phoneticPr fontId="6"/>
  </si>
  <si>
    <r>
      <rPr>
        <sz val="10"/>
        <rFont val="ＭＳ ゴシック"/>
        <family val="3"/>
        <charset val="128"/>
      </rPr>
      <t>資格を希望する場合、希望欄にリストから「○」を選択してください。複数選択可。</t>
    </r>
    <r>
      <rPr>
        <sz val="10"/>
        <color rgb="FFFF0000"/>
        <rFont val="ＭＳ ゴシック"/>
        <family val="3"/>
        <charset val="128"/>
      </rPr>
      <t xml:space="preserve">
申請時において、希望種目の取引実績が１年未満の場合は、申請できません。</t>
    </r>
    <phoneticPr fontId="6"/>
  </si>
  <si>
    <t>営業（事業）に必要な資格・許可等の主な例</t>
    <rPh sb="0" eb="2">
      <t>エイギョウ</t>
    </rPh>
    <rPh sb="3" eb="5">
      <t>ジギョウ</t>
    </rPh>
    <rPh sb="10" eb="12">
      <t>シカク</t>
    </rPh>
    <rPh sb="13" eb="15">
      <t>キョカ</t>
    </rPh>
    <rPh sb="15" eb="16">
      <t>トウ</t>
    </rPh>
    <rPh sb="17" eb="18">
      <t>オモ</t>
    </rPh>
    <rPh sb="19" eb="20">
      <t>レイ</t>
    </rPh>
    <phoneticPr fontId="5"/>
  </si>
  <si>
    <t>その他(修繕)</t>
    <phoneticPr fontId="5"/>
  </si>
  <si>
    <t>警備</t>
    <phoneticPr fontId="5"/>
  </si>
  <si>
    <t>主要仕入先</t>
    <phoneticPr fontId="6"/>
  </si>
  <si>
    <t>主要取引先</t>
    <phoneticPr fontId="6"/>
  </si>
  <si>
    <t>物品希望表</t>
    <rPh sb="0" eb="2">
      <t>ブッピン</t>
    </rPh>
    <rPh sb="2" eb="4">
      <t>キボウ</t>
    </rPh>
    <rPh sb="4" eb="5">
      <t>ヒョウ</t>
    </rPh>
    <phoneticPr fontId="6"/>
  </si>
  <si>
    <t>役務希望表</t>
    <rPh sb="0" eb="2">
      <t>エキム</t>
    </rPh>
    <rPh sb="2" eb="4">
      <t>キボウ</t>
    </rPh>
    <rPh sb="4" eb="5">
      <t>ヒョウ</t>
    </rPh>
    <phoneticPr fontId="6"/>
  </si>
  <si>
    <t>千円</t>
    <rPh sb="0" eb="1">
      <t>セン</t>
    </rPh>
    <rPh sb="1" eb="2">
      <t>エン</t>
    </rPh>
    <phoneticPr fontId="5"/>
  </si>
  <si>
    <t>*1 999その他を希望する場合、具体的な内容を(6)その他の具体的な内容欄に入力してください。</t>
    <rPh sb="37" eb="38">
      <t>ラン</t>
    </rPh>
    <phoneticPr fontId="5"/>
  </si>
  <si>
    <t>主要メーカー名</t>
    <rPh sb="0" eb="2">
      <t>シュヨウ</t>
    </rPh>
    <rPh sb="6" eb="7">
      <t>メイ</t>
    </rPh>
    <phoneticPr fontId="5"/>
  </si>
  <si>
    <t>16_小矢部市</t>
  </si>
  <si>
    <t>衣料品</t>
    <phoneticPr fontId="5"/>
  </si>
  <si>
    <t>寝具</t>
  </si>
  <si>
    <t>布団、毛布、シーツ、枕、リネン類</t>
    <rPh sb="0" eb="2">
      <t>フトン</t>
    </rPh>
    <rPh sb="3" eb="5">
      <t>モウフ</t>
    </rPh>
    <rPh sb="10" eb="11">
      <t>マクラ</t>
    </rPh>
    <rPh sb="15" eb="16">
      <t>ルイ</t>
    </rPh>
    <phoneticPr fontId="2"/>
  </si>
  <si>
    <t>被服・縫製</t>
  </si>
  <si>
    <t>作業服、防寒服、帽子、白衣、腕章</t>
    <rPh sb="0" eb="3">
      <t>サギョウフク</t>
    </rPh>
    <rPh sb="4" eb="7">
      <t>ボウカンフク</t>
    </rPh>
    <rPh sb="8" eb="10">
      <t>ボウシ</t>
    </rPh>
    <rPh sb="11" eb="13">
      <t>ハクイ</t>
    </rPh>
    <phoneticPr fontId="2"/>
  </si>
  <si>
    <t>靴・鞄・ゴム皮革類</t>
  </si>
  <si>
    <t>作業靴、安全靴、靴、軍手、特種手袋、雨合羽</t>
    <rPh sb="0" eb="3">
      <t>サギョウグツ</t>
    </rPh>
    <rPh sb="4" eb="6">
      <t>アンゼン</t>
    </rPh>
    <rPh sb="6" eb="7">
      <t>グツ</t>
    </rPh>
    <rPh sb="8" eb="9">
      <t>クツ</t>
    </rPh>
    <rPh sb="10" eb="12">
      <t>グンテ</t>
    </rPh>
    <rPh sb="13" eb="15">
      <t>トクシュ</t>
    </rPh>
    <rPh sb="15" eb="17">
      <t>テブクロ</t>
    </rPh>
    <rPh sb="18" eb="21">
      <t>アマガッパ</t>
    </rPh>
    <phoneticPr fontId="2"/>
  </si>
  <si>
    <t>テント・シート</t>
  </si>
  <si>
    <t>テント、シート</t>
  </si>
  <si>
    <r>
      <t>その他（衣料品）</t>
    </r>
    <r>
      <rPr>
        <sz val="11"/>
        <color rgb="FFFF0000"/>
        <rFont val="ＭＳ ゴシック"/>
        <family val="3"/>
        <charset val="128"/>
      </rPr>
      <t>*1</t>
    </r>
    <rPh sb="4" eb="7">
      <t>イリョウヒン</t>
    </rPh>
    <phoneticPr fontId="2"/>
  </si>
  <si>
    <t>Ver.7.0.1</t>
    <phoneticPr fontId="5"/>
  </si>
  <si>
    <t>7.0.1</t>
  </si>
  <si>
    <t>舞台設備・音響設備保守管理</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</si>
</sst>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quot;¥&quot;#,##0_);[Red]\(&quot;¥&quot;#,##0\)"/>
    <numFmt numFmtId="177" formatCode="ggge&quot;年&quot;m&quot;月&quot;d&quot;日&quot;"/>
    <numFmt numFmtId="178" formatCode="#,##0_ ;[Red]\-#,##0\ "/>
    <numFmt numFmtId="179" formatCode="&quot;Ver.&quot;yyyymmdd"/>
    <numFmt numFmtId="180" formatCode="\(#\)"/>
    <numFmt numFmtId="181" formatCode="000\-0000"/>
    <numFmt numFmtId="182" formatCode="#,##0_ "/>
    <numFmt numFmtId="183" formatCode="0_);[Red]\(0\)"/>
    <numFmt numFmtId="184" formatCode="0000000"/>
  </numFmts>
  <fonts count="24" x14ac:knownFonts="1">
    <font>
      <sz val="11"/>
      <color theme="1"/>
      <name val="ＭＳ Ｐゴシック"/>
      <family val="2"/>
      <charset val="128"/>
      <scheme val="minor"/>
    </font>
    <font>
      <sz val="11"/>
      <color theme="1"/>
      <name val="ＭＳ Ｐゴシック"/>
      <family val="2"/>
      <charset val="128"/>
      <scheme val="minor"/>
    </font>
    <font>
      <u/>
      <sz val="11"/>
      <color theme="10"/>
      <name val="ＭＳ Ｐゴシック"/>
      <family val="2"/>
      <charset val="128"/>
      <scheme val="minor"/>
    </font>
    <font>
      <sz val="11"/>
      <color theme="1"/>
      <name val="ＭＳ Ｐゴシック"/>
      <family val="3"/>
      <charset val="128"/>
      <scheme val="minor"/>
    </font>
    <font>
      <sz val="11"/>
      <color theme="1"/>
      <name val="ＭＳ ゴシック"/>
      <family val="3"/>
      <charset val="128"/>
    </font>
    <font>
      <sz val="6"/>
      <name val="ＭＳ Ｐゴシック"/>
      <family val="2"/>
      <charset val="128"/>
      <scheme val="minor"/>
    </font>
    <font>
      <sz val="6"/>
      <name val="ＭＳ ゴシック"/>
      <family val="3"/>
      <charset val="128"/>
    </font>
    <font>
      <sz val="9"/>
      <color theme="1"/>
      <name val="ＭＳ ゴシック"/>
      <family val="3"/>
      <charset val="128"/>
    </font>
    <font>
      <b/>
      <sz val="16"/>
      <color theme="1"/>
      <name val="ＭＳ ゴシック"/>
      <family val="3"/>
      <charset val="128"/>
    </font>
    <font>
      <sz val="11"/>
      <name val="ＭＳ Ｐゴシック"/>
      <family val="3"/>
      <charset val="128"/>
    </font>
    <font>
      <sz val="9"/>
      <color indexed="8"/>
      <name val="ＭＳ ゴシック"/>
      <family val="3"/>
      <charset val="128"/>
    </font>
    <font>
      <sz val="11"/>
      <color indexed="8"/>
      <name val="ＭＳ Ｐゴシック"/>
      <family val="3"/>
      <charset val="128"/>
    </font>
    <font>
      <b/>
      <sz val="11"/>
      <color theme="1"/>
      <name val="ＭＳ ゴシック"/>
      <family val="3"/>
      <charset val="128"/>
    </font>
    <font>
      <sz val="11"/>
      <color rgb="FFFF0000"/>
      <name val="ＭＳ ゴシック"/>
      <family val="3"/>
      <charset val="128"/>
    </font>
    <font>
      <b/>
      <sz val="12"/>
      <color theme="1"/>
      <name val="ＭＳ ゴシック"/>
      <family val="3"/>
      <charset val="128"/>
    </font>
    <font>
      <sz val="10"/>
      <color rgb="FFFF0000"/>
      <name val="ＭＳ ゴシック"/>
      <family val="3"/>
      <charset val="128"/>
    </font>
    <font>
      <sz val="11"/>
      <color rgb="FF000000"/>
      <name val="ＭＳ ゴシック"/>
      <family val="3"/>
      <charset val="128"/>
    </font>
    <font>
      <sz val="10"/>
      <color theme="1" tint="4.9989318521683403E-2"/>
      <name val="ＭＳ ゴシック"/>
      <family val="3"/>
      <charset val="128"/>
    </font>
    <font>
      <sz val="11"/>
      <name val="ＭＳ ゴシック"/>
      <family val="3"/>
      <charset val="128"/>
    </font>
    <font>
      <sz val="11"/>
      <color rgb="FF9C0006"/>
      <name val="ＭＳ Ｐゴシック"/>
      <family val="2"/>
      <charset val="128"/>
      <scheme val="minor"/>
    </font>
    <font>
      <sz val="10"/>
      <color rgb="FF0D0D0D"/>
      <name val="ＭＳ ゴシック"/>
      <family val="3"/>
      <charset val="128"/>
    </font>
    <font>
      <sz val="12"/>
      <color theme="1"/>
      <name val="ＭＳ ゴシック"/>
      <family val="3"/>
      <charset val="128"/>
    </font>
    <font>
      <sz val="10"/>
      <color theme="1"/>
      <name val="ＭＳ ゴシック"/>
      <family val="3"/>
      <charset val="128"/>
    </font>
    <font>
      <sz val="10"/>
      <name val="ＭＳ ゴシック"/>
      <family val="3"/>
      <charset val="128"/>
    </font>
  </fonts>
  <fills count="3">
    <fill>
      <patternFill patternType="none"/>
    </fill>
    <fill>
      <patternFill patternType="gray125"/>
    </fill>
    <fill>
      <patternFill patternType="solid">
        <fgColor rgb="FFCCEDFC"/>
        <bgColor indexed="64"/>
      </patternFill>
    </fill>
  </fills>
  <borders count="59">
    <border>
      <left/>
      <right/>
      <top/>
      <bottom/>
      <diagonal/>
    </border>
    <border>
      <left/>
      <right/>
      <top style="thin">
        <color auto="1"/>
      </top>
      <bottom style="thin">
        <color auto="1"/>
      </bottom>
      <diagonal/>
    </border>
    <border>
      <left/>
      <right/>
      <top style="thin">
        <color auto="1"/>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auto="1"/>
      </right>
      <top style="thin">
        <color indexed="64"/>
      </top>
      <bottom/>
      <diagonal/>
    </border>
    <border>
      <left style="thin">
        <color indexed="64"/>
      </left>
      <right/>
      <top/>
      <bottom/>
      <diagonal/>
    </border>
    <border>
      <left/>
      <right style="thin">
        <color indexed="64"/>
      </right>
      <top/>
      <bottom/>
      <diagonal/>
    </border>
    <border>
      <left style="hair">
        <color indexed="64"/>
      </left>
      <right/>
      <top style="thin">
        <color indexed="64"/>
      </top>
      <bottom style="hair">
        <color indexed="64"/>
      </bottom>
      <diagonal/>
    </border>
    <border>
      <left/>
      <right style="hair">
        <color indexed="64"/>
      </right>
      <top style="hair">
        <color indexed="64"/>
      </top>
      <bottom style="hair">
        <color indexed="64"/>
      </bottom>
      <diagonal/>
    </border>
    <border>
      <left style="thin">
        <color indexed="64"/>
      </left>
      <right style="hair">
        <color auto="1"/>
      </right>
      <top style="hair">
        <color auto="1"/>
      </top>
      <bottom style="hair">
        <color auto="1"/>
      </bottom>
      <diagonal/>
    </border>
    <border>
      <left/>
      <right style="hair">
        <color auto="1"/>
      </right>
      <top style="thin">
        <color indexed="64"/>
      </top>
      <bottom style="hair">
        <color auto="1"/>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thin">
        <color indexed="64"/>
      </top>
      <bottom style="thin">
        <color auto="1"/>
      </bottom>
      <diagonal/>
    </border>
    <border>
      <left style="hair">
        <color indexed="64"/>
      </left>
      <right style="thin">
        <color indexed="64"/>
      </right>
      <top style="thin">
        <color indexed="64"/>
      </top>
      <bottom style="thin">
        <color auto="1"/>
      </bottom>
      <diagonal/>
    </border>
    <border>
      <left style="hair">
        <color indexed="64"/>
      </left>
      <right/>
      <top style="thin">
        <color indexed="64"/>
      </top>
      <bottom style="thin">
        <color auto="1"/>
      </bottom>
      <diagonal/>
    </border>
    <border>
      <left/>
      <right style="hair">
        <color indexed="64"/>
      </right>
      <top style="thin">
        <color indexed="64"/>
      </top>
      <bottom style="thin">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hair">
        <color auto="1"/>
      </left>
      <right style="hair">
        <color auto="1"/>
      </right>
      <top style="hair">
        <color auto="1"/>
      </top>
      <bottom/>
      <diagonal/>
    </border>
    <border>
      <left style="thin">
        <color indexed="64"/>
      </left>
      <right style="hair">
        <color indexed="64"/>
      </right>
      <top style="thin">
        <color indexed="64"/>
      </top>
      <bottom/>
      <diagonal/>
    </border>
    <border>
      <left style="hair">
        <color auto="1"/>
      </left>
      <right style="hair">
        <color auto="1"/>
      </right>
      <top style="thin">
        <color auto="1"/>
      </top>
      <bottom/>
      <diagonal/>
    </border>
    <border>
      <left style="thin">
        <color auto="1"/>
      </left>
      <right style="hair">
        <color auto="1"/>
      </right>
      <top style="double">
        <color auto="1"/>
      </top>
      <bottom style="thin">
        <color auto="1"/>
      </bottom>
      <diagonal/>
    </border>
    <border>
      <left style="hair">
        <color auto="1"/>
      </left>
      <right style="hair">
        <color auto="1"/>
      </right>
      <top style="double">
        <color auto="1"/>
      </top>
      <bottom style="thin">
        <color auto="1"/>
      </bottom>
      <diagonal/>
    </border>
    <border>
      <left style="hair">
        <color indexed="64"/>
      </left>
      <right/>
      <top style="hair">
        <color indexed="64"/>
      </top>
      <bottom style="double">
        <color auto="1"/>
      </bottom>
      <diagonal/>
    </border>
    <border>
      <left/>
      <right/>
      <top style="hair">
        <color indexed="64"/>
      </top>
      <bottom style="double">
        <color auto="1"/>
      </bottom>
      <diagonal/>
    </border>
    <border>
      <left/>
      <right style="thin">
        <color indexed="64"/>
      </right>
      <top style="hair">
        <color indexed="64"/>
      </top>
      <bottom style="double">
        <color auto="1"/>
      </bottom>
      <diagonal/>
    </border>
    <border>
      <left style="thin">
        <color indexed="64"/>
      </left>
      <right style="hair">
        <color indexed="64"/>
      </right>
      <top style="thin">
        <color indexed="64"/>
      </top>
      <bottom style="thin">
        <color indexed="64"/>
      </bottom>
      <diagonal/>
    </border>
    <border>
      <left style="hair">
        <color auto="1"/>
      </left>
      <right style="thin">
        <color auto="1"/>
      </right>
      <top style="thin">
        <color auto="1"/>
      </top>
      <bottom/>
      <diagonal/>
    </border>
    <border>
      <left style="thin">
        <color indexed="64"/>
      </left>
      <right style="hair">
        <color auto="1"/>
      </right>
      <top/>
      <bottom style="thin">
        <color indexed="64"/>
      </bottom>
      <diagonal/>
    </border>
    <border>
      <left style="hair">
        <color indexed="64"/>
      </left>
      <right style="hair">
        <color indexed="64"/>
      </right>
      <top/>
      <bottom style="thin">
        <color auto="1"/>
      </bottom>
      <diagonal/>
    </border>
    <border>
      <left style="hair">
        <color auto="1"/>
      </left>
      <right/>
      <top style="thin">
        <color auto="1"/>
      </top>
      <bottom/>
      <diagonal/>
    </border>
    <border>
      <left style="thin">
        <color indexed="64"/>
      </left>
      <right style="hair">
        <color indexed="64"/>
      </right>
      <top style="hair">
        <color indexed="64"/>
      </top>
      <bottom style="thin">
        <color indexed="64"/>
      </bottom>
      <diagonal/>
    </border>
    <border>
      <left/>
      <right style="hair">
        <color auto="1"/>
      </right>
      <top style="hair">
        <color auto="1"/>
      </top>
      <bottom style="double">
        <color auto="1"/>
      </bottom>
      <diagonal/>
    </border>
    <border>
      <left style="hair">
        <color auto="1"/>
      </left>
      <right/>
      <top style="double">
        <color auto="1"/>
      </top>
      <bottom style="thin">
        <color auto="1"/>
      </bottom>
      <diagonal/>
    </border>
    <border>
      <left/>
      <right/>
      <top style="double">
        <color auto="1"/>
      </top>
      <bottom style="thin">
        <color auto="1"/>
      </bottom>
      <diagonal/>
    </border>
    <border>
      <left/>
      <right style="hair">
        <color auto="1"/>
      </right>
      <top style="double">
        <color auto="1"/>
      </top>
      <bottom style="thin">
        <color auto="1"/>
      </bottom>
      <diagonal/>
    </border>
    <border>
      <left/>
      <right style="thin">
        <color auto="1"/>
      </right>
      <top style="double">
        <color auto="1"/>
      </top>
      <bottom style="thin">
        <color auto="1"/>
      </bottom>
      <diagonal/>
    </border>
    <border>
      <left style="thin">
        <color indexed="64"/>
      </left>
      <right/>
      <top style="thin">
        <color indexed="64"/>
      </top>
      <bottom style="hair">
        <color auto="1"/>
      </bottom>
      <diagonal/>
    </border>
    <border>
      <left style="thin">
        <color indexed="64"/>
      </left>
      <right/>
      <top style="hair">
        <color auto="1"/>
      </top>
      <bottom style="hair">
        <color auto="1"/>
      </bottom>
      <diagonal/>
    </border>
    <border>
      <left style="thin">
        <color indexed="64"/>
      </left>
      <right/>
      <top style="hair">
        <color indexed="64"/>
      </top>
      <bottom style="thin">
        <color auto="1"/>
      </bottom>
      <diagonal/>
    </border>
    <border>
      <left/>
      <right/>
      <top style="hair">
        <color indexed="64"/>
      </top>
      <bottom style="thin">
        <color auto="1"/>
      </bottom>
      <diagonal/>
    </border>
    <border>
      <left/>
      <right style="hair">
        <color auto="1"/>
      </right>
      <top style="hair">
        <color indexed="64"/>
      </top>
      <bottom style="thin">
        <color auto="1"/>
      </bottom>
      <diagonal/>
    </border>
    <border>
      <left style="hair">
        <color auto="1"/>
      </left>
      <right/>
      <top style="hair">
        <color auto="1"/>
      </top>
      <bottom style="thin">
        <color auto="1"/>
      </bottom>
      <diagonal/>
    </border>
    <border>
      <left/>
      <right style="thin">
        <color auto="1"/>
      </right>
      <top style="hair">
        <color auto="1"/>
      </top>
      <bottom style="thin">
        <color auto="1"/>
      </bottom>
      <diagonal/>
    </border>
    <border>
      <left/>
      <right style="thin">
        <color indexed="64"/>
      </right>
      <top style="thin">
        <color indexed="64"/>
      </top>
      <bottom style="thin">
        <color auto="1"/>
      </bottom>
      <diagonal/>
    </border>
    <border>
      <left style="thin">
        <color indexed="64"/>
      </left>
      <right style="hair">
        <color indexed="64"/>
      </right>
      <top/>
      <bottom/>
      <diagonal/>
    </border>
  </borders>
  <cellStyleXfs count="19">
    <xf numFmtId="0" fontId="0" fillId="0" borderId="0">
      <alignment vertical="center"/>
    </xf>
    <xf numFmtId="0" fontId="3" fillId="0" borderId="0">
      <alignment vertical="center"/>
    </xf>
    <xf numFmtId="0" fontId="7" fillId="0" borderId="0">
      <alignment vertical="center"/>
    </xf>
    <xf numFmtId="0" fontId="9" fillId="0" borderId="0">
      <alignment vertical="center"/>
    </xf>
    <xf numFmtId="38" fontId="10" fillId="0" borderId="0" applyFont="0" applyFill="0" applyBorder="0" applyAlignment="0" applyProtection="0">
      <alignment vertical="center"/>
    </xf>
    <xf numFmtId="0" fontId="1" fillId="0" borderId="0">
      <alignment vertical="center"/>
    </xf>
    <xf numFmtId="0" fontId="3" fillId="0" borderId="0">
      <alignment vertical="center"/>
    </xf>
    <xf numFmtId="38" fontId="11" fillId="0" borderId="0" applyFont="0" applyFill="0" applyBorder="0" applyAlignment="0" applyProtection="0">
      <alignment vertical="center"/>
    </xf>
    <xf numFmtId="0" fontId="9" fillId="0" borderId="0">
      <alignment vertical="center"/>
    </xf>
    <xf numFmtId="176" fontId="10" fillId="0" borderId="0" applyFont="0" applyFill="0" applyBorder="0" applyAlignment="0" applyProtection="0">
      <alignment vertical="center"/>
    </xf>
    <xf numFmtId="0" fontId="9" fillId="0" borderId="0"/>
    <xf numFmtId="0" fontId="7" fillId="0" borderId="0">
      <alignment vertical="center"/>
    </xf>
    <xf numFmtId="0" fontId="3" fillId="0" borderId="0">
      <alignment vertical="center"/>
    </xf>
    <xf numFmtId="38" fontId="11" fillId="0" borderId="0" applyFont="0" applyFill="0" applyBorder="0" applyAlignment="0" applyProtection="0">
      <alignment vertical="center"/>
    </xf>
    <xf numFmtId="0" fontId="1" fillId="0" borderId="0">
      <alignment vertical="center"/>
    </xf>
    <xf numFmtId="0" fontId="2" fillId="0" borderId="0" applyNumberFormat="0" applyFill="0" applyBorder="0" applyAlignment="0" applyProtection="0">
      <alignment vertical="center"/>
    </xf>
    <xf numFmtId="38" fontId="7" fillId="0" borderId="0" applyFont="0" applyFill="0" applyBorder="0" applyAlignment="0" applyProtection="0">
      <alignment vertical="center"/>
    </xf>
    <xf numFmtId="38" fontId="1" fillId="0" borderId="0" applyFont="0" applyFill="0" applyBorder="0" applyAlignment="0" applyProtection="0">
      <alignment vertical="center"/>
    </xf>
    <xf numFmtId="0" fontId="2" fillId="0" borderId="0" applyNumberFormat="0" applyFill="0" applyBorder="0" applyAlignment="0" applyProtection="0">
      <alignment vertical="center"/>
    </xf>
  </cellStyleXfs>
  <cellXfs count="273">
    <xf numFmtId="0" fontId="0" fillId="0" borderId="0" xfId="0">
      <alignment vertical="center"/>
    </xf>
    <xf numFmtId="49" fontId="18" fillId="2" borderId="0" xfId="0" applyNumberFormat="1" applyFont="1" applyFill="1" applyAlignment="1" applyProtection="1">
      <alignment horizontal="left" vertical="center"/>
      <protection locked="0"/>
    </xf>
    <xf numFmtId="49" fontId="18" fillId="2" borderId="55" xfId="2" applyNumberFormat="1" applyFont="1" applyFill="1" applyBorder="1" applyAlignment="1" applyProtection="1">
      <alignment horizontal="center" vertical="center"/>
      <protection locked="0"/>
    </xf>
    <xf numFmtId="49" fontId="18" fillId="2" borderId="54" xfId="2" applyNumberFormat="1" applyFont="1" applyFill="1" applyBorder="1" applyAlignment="1" applyProtection="1">
      <alignment horizontal="center" vertical="center"/>
      <protection locked="0"/>
    </xf>
    <xf numFmtId="49" fontId="18" fillId="2" borderId="15" xfId="2" applyNumberFormat="1" applyFont="1" applyFill="1" applyBorder="1" applyAlignment="1" applyProtection="1">
      <alignment horizontal="center" vertical="center"/>
      <protection locked="0"/>
    </xf>
    <xf numFmtId="49" fontId="18" fillId="2" borderId="18" xfId="2" applyNumberFormat="1" applyFont="1" applyFill="1" applyBorder="1" applyAlignment="1" applyProtection="1">
      <alignment horizontal="center" vertical="center"/>
      <protection locked="0"/>
    </xf>
    <xf numFmtId="49" fontId="18" fillId="2" borderId="4" xfId="2" applyNumberFormat="1" applyFont="1" applyFill="1" applyBorder="1" applyAlignment="1" applyProtection="1">
      <alignment horizontal="center" vertical="center"/>
      <protection locked="0"/>
    </xf>
    <xf numFmtId="49" fontId="18" fillId="2" borderId="16" xfId="2" applyNumberFormat="1" applyFont="1" applyFill="1" applyBorder="1" applyAlignment="1" applyProtection="1">
      <alignment horizontal="center" vertical="center"/>
      <protection locked="0"/>
    </xf>
    <xf numFmtId="49" fontId="18" fillId="2" borderId="23" xfId="2" applyNumberFormat="1" applyFont="1" applyFill="1" applyBorder="1" applyAlignment="1" applyProtection="1">
      <alignment horizontal="center" vertical="center"/>
      <protection locked="0"/>
    </xf>
    <xf numFmtId="49" fontId="18" fillId="2" borderId="24" xfId="2" applyNumberFormat="1" applyFont="1" applyFill="1" applyBorder="1" applyAlignment="1" applyProtection="1">
      <alignment horizontal="center" vertical="center"/>
      <protection locked="0"/>
    </xf>
    <xf numFmtId="49" fontId="18" fillId="2" borderId="55" xfId="2" applyNumberFormat="1" applyFont="1" applyFill="1" applyBorder="1" applyAlignment="1" applyProtection="1">
      <alignment horizontal="left" vertical="center" wrapText="1"/>
      <protection locked="0"/>
    </xf>
    <xf numFmtId="0" fontId="18" fillId="2" borderId="53" xfId="2" applyFont="1" applyFill="1" applyBorder="1" applyAlignment="1" applyProtection="1">
      <alignment horizontal="left" vertical="center" wrapText="1"/>
      <protection locked="0"/>
    </xf>
    <xf numFmtId="0" fontId="18" fillId="2" borderId="56" xfId="2" applyFont="1" applyFill="1" applyBorder="1" applyAlignment="1" applyProtection="1">
      <alignment horizontal="left" vertical="center" wrapText="1"/>
      <protection locked="0"/>
    </xf>
    <xf numFmtId="49" fontId="18" fillId="2" borderId="23" xfId="2" applyNumberFormat="1" applyFont="1" applyFill="1" applyBorder="1" applyAlignment="1" applyProtection="1">
      <alignment horizontal="left" vertical="center" wrapText="1"/>
      <protection locked="0"/>
    </xf>
    <xf numFmtId="0" fontId="18" fillId="2" borderId="1" xfId="2" applyFont="1" applyFill="1" applyBorder="1" applyAlignment="1" applyProtection="1">
      <alignment horizontal="left" vertical="center" wrapText="1"/>
      <protection locked="0"/>
    </xf>
    <xf numFmtId="0" fontId="18" fillId="2" borderId="57" xfId="2" applyFont="1" applyFill="1" applyBorder="1" applyAlignment="1" applyProtection="1">
      <alignment horizontal="left" vertical="center" wrapText="1"/>
      <protection locked="0"/>
    </xf>
    <xf numFmtId="49" fontId="18" fillId="2" borderId="4" xfId="2" applyNumberFormat="1" applyFont="1" applyFill="1" applyBorder="1" applyAlignment="1" applyProtection="1">
      <alignment horizontal="left" vertical="center" wrapText="1"/>
      <protection locked="0"/>
    </xf>
    <xf numFmtId="0" fontId="18" fillId="2" borderId="5" xfId="2" applyFont="1" applyFill="1" applyBorder="1" applyAlignment="1" applyProtection="1">
      <alignment horizontal="left" vertical="center" wrapText="1"/>
      <protection locked="0"/>
    </xf>
    <xf numFmtId="0" fontId="18" fillId="2" borderId="6" xfId="2" applyFont="1" applyFill="1" applyBorder="1" applyAlignment="1" applyProtection="1">
      <alignment horizontal="left" vertical="center" wrapText="1"/>
      <protection locked="0"/>
    </xf>
    <xf numFmtId="49" fontId="18" fillId="2" borderId="0" xfId="2" applyNumberFormat="1" applyFont="1" applyFill="1" applyAlignment="1" applyProtection="1">
      <alignment horizontal="left" vertical="center"/>
      <protection locked="0"/>
    </xf>
    <xf numFmtId="14" fontId="18" fillId="2" borderId="0" xfId="0" applyNumberFormat="1" applyFont="1" applyFill="1" applyAlignment="1" applyProtection="1">
      <alignment horizontal="left" vertical="center"/>
      <protection locked="0"/>
    </xf>
    <xf numFmtId="38" fontId="18" fillId="2" borderId="0" xfId="0" applyNumberFormat="1" applyFont="1" applyFill="1" applyAlignment="1" applyProtection="1">
      <alignment horizontal="left" vertical="center"/>
      <protection locked="0"/>
    </xf>
    <xf numFmtId="38" fontId="18" fillId="2" borderId="0" xfId="1" applyNumberFormat="1" applyFont="1" applyFill="1" applyAlignment="1" applyProtection="1">
      <alignment horizontal="right" vertical="center"/>
      <protection locked="0"/>
    </xf>
    <xf numFmtId="178" fontId="18" fillId="2" borderId="0" xfId="1" applyNumberFormat="1" applyFont="1" applyFill="1" applyAlignment="1" applyProtection="1">
      <alignment horizontal="right" vertical="center"/>
      <protection locked="0"/>
    </xf>
    <xf numFmtId="49" fontId="18" fillId="2" borderId="0" xfId="0" applyNumberFormat="1" applyFont="1" applyFill="1" applyAlignment="1" applyProtection="1">
      <alignment horizontal="left" vertical="center"/>
      <protection locked="0"/>
    </xf>
    <xf numFmtId="0" fontId="18" fillId="2" borderId="0" xfId="0" applyFont="1" applyFill="1" applyAlignment="1" applyProtection="1">
      <alignment horizontal="left" vertical="center"/>
      <protection locked="0"/>
    </xf>
    <xf numFmtId="38" fontId="18" fillId="2" borderId="0" xfId="0" applyNumberFormat="1" applyFont="1" applyFill="1" applyAlignment="1" applyProtection="1">
      <alignment horizontal="right" vertical="center"/>
      <protection locked="0"/>
    </xf>
    <xf numFmtId="38" fontId="18" fillId="2" borderId="15" xfId="1" applyNumberFormat="1" applyFont="1" applyFill="1" applyBorder="1" applyAlignment="1" applyProtection="1">
      <alignment horizontal="right" vertical="center"/>
      <protection locked="0"/>
    </xf>
    <xf numFmtId="183" fontId="18" fillId="2" borderId="2" xfId="1" applyNumberFormat="1" applyFont="1" applyFill="1" applyBorder="1" applyAlignment="1" applyProtection="1">
      <alignment horizontal="right" vertical="center"/>
      <protection locked="0"/>
    </xf>
    <xf numFmtId="183" fontId="18" fillId="2" borderId="18" xfId="1" applyNumberFormat="1" applyFont="1" applyFill="1" applyBorder="1" applyAlignment="1" applyProtection="1">
      <alignment horizontal="right" vertical="center"/>
      <protection locked="0"/>
    </xf>
    <xf numFmtId="49" fontId="18" fillId="2" borderId="0" xfId="18" applyNumberFormat="1" applyFont="1" applyFill="1" applyAlignment="1" applyProtection="1">
      <alignment horizontal="left" vertical="center"/>
      <protection locked="0"/>
    </xf>
    <xf numFmtId="182" fontId="18" fillId="2" borderId="0" xfId="0" applyNumberFormat="1" applyFont="1" applyFill="1" applyAlignment="1" applyProtection="1">
      <alignment horizontal="left" vertical="center"/>
      <protection locked="0"/>
    </xf>
    <xf numFmtId="184" fontId="18" fillId="2" borderId="0" xfId="0" applyNumberFormat="1" applyFont="1" applyFill="1" applyAlignment="1" applyProtection="1">
      <alignment horizontal="left" vertical="center"/>
      <protection locked="0"/>
    </xf>
    <xf numFmtId="181" fontId="18" fillId="2" borderId="0" xfId="0" applyNumberFormat="1" applyFont="1" applyFill="1" applyAlignment="1" applyProtection="1">
      <alignment horizontal="left" vertical="center"/>
      <protection locked="0"/>
    </xf>
    <xf numFmtId="49" fontId="18" fillId="2" borderId="0" xfId="0" applyNumberFormat="1" applyFont="1" applyFill="1" applyAlignment="1" applyProtection="1">
      <alignment horizontal="left" vertical="center" shrinkToFit="1"/>
      <protection locked="0"/>
    </xf>
    <xf numFmtId="0" fontId="18" fillId="2" borderId="0" xfId="0" applyFont="1" applyFill="1" applyAlignment="1" applyProtection="1">
      <alignment horizontal="left" vertical="center" shrinkToFit="1"/>
      <protection locked="0"/>
    </xf>
    <xf numFmtId="178" fontId="18" fillId="2" borderId="0" xfId="0" applyNumberFormat="1" applyFont="1" applyFill="1" applyAlignment="1" applyProtection="1">
      <alignment horizontal="left" vertical="center"/>
      <protection locked="0"/>
    </xf>
    <xf numFmtId="183" fontId="18" fillId="2" borderId="3" xfId="1" applyNumberFormat="1" applyFont="1" applyFill="1" applyBorder="1" applyAlignment="1" applyProtection="1">
      <alignment horizontal="right" vertical="center"/>
      <protection locked="0"/>
    </xf>
    <xf numFmtId="38" fontId="18" fillId="2" borderId="4" xfId="1" applyNumberFormat="1" applyFont="1" applyFill="1" applyBorder="1" applyAlignment="1" applyProtection="1">
      <alignment horizontal="right" vertical="center"/>
      <protection locked="0"/>
    </xf>
    <xf numFmtId="183" fontId="18" fillId="2" borderId="5" xfId="1" applyNumberFormat="1" applyFont="1" applyFill="1" applyBorder="1" applyAlignment="1" applyProtection="1">
      <alignment horizontal="right" vertical="center"/>
      <protection locked="0"/>
    </xf>
    <xf numFmtId="183" fontId="18" fillId="2" borderId="6" xfId="1" applyNumberFormat="1" applyFont="1" applyFill="1" applyBorder="1" applyAlignment="1" applyProtection="1">
      <alignment horizontal="right" vertical="center"/>
      <protection locked="0"/>
    </xf>
    <xf numFmtId="38" fontId="18" fillId="2" borderId="36" xfId="1" applyNumberFormat="1" applyFont="1" applyFill="1" applyBorder="1" applyAlignment="1" applyProtection="1">
      <alignment horizontal="right" vertical="center"/>
      <protection locked="0"/>
    </xf>
    <xf numFmtId="183" fontId="18" fillId="2" borderId="37" xfId="1" applyNumberFormat="1" applyFont="1" applyFill="1" applyBorder="1" applyAlignment="1" applyProtection="1">
      <alignment horizontal="right" vertical="center"/>
      <protection locked="0"/>
    </xf>
    <xf numFmtId="183" fontId="18" fillId="2" borderId="38" xfId="1" applyNumberFormat="1" applyFont="1" applyFill="1" applyBorder="1" applyAlignment="1" applyProtection="1">
      <alignment horizontal="right" vertical="center"/>
      <protection locked="0"/>
    </xf>
    <xf numFmtId="183" fontId="18" fillId="2" borderId="16" xfId="1" applyNumberFormat="1" applyFont="1" applyFill="1" applyBorder="1" applyAlignment="1" applyProtection="1">
      <alignment horizontal="right" vertical="center"/>
      <protection locked="0"/>
    </xf>
    <xf numFmtId="183" fontId="18" fillId="2" borderId="45" xfId="1" applyNumberFormat="1" applyFont="1" applyFill="1" applyBorder="1" applyAlignment="1" applyProtection="1">
      <alignment horizontal="right" vertical="center"/>
      <protection locked="0"/>
    </xf>
    <xf numFmtId="49" fontId="18" fillId="2" borderId="0" xfId="2" applyNumberFormat="1" applyFont="1" applyFill="1" applyAlignment="1" applyProtection="1">
      <alignment horizontal="left" vertical="top" wrapText="1"/>
      <protection locked="0"/>
    </xf>
    <xf numFmtId="0" fontId="18" fillId="2" borderId="0" xfId="2" applyFont="1" applyFill="1" applyAlignment="1" applyProtection="1">
      <alignment horizontal="left" vertical="top" wrapText="1"/>
      <protection locked="0"/>
    </xf>
    <xf numFmtId="49" fontId="18" fillId="2" borderId="51" xfId="0" applyNumberFormat="1" applyFont="1" applyFill="1" applyBorder="1" applyAlignment="1" applyProtection="1">
      <alignment horizontal="left" vertical="center"/>
      <protection locked="0"/>
    </xf>
    <xf numFmtId="0" fontId="18" fillId="2" borderId="5" xfId="0" applyFont="1" applyFill="1" applyBorder="1" applyAlignment="1" applyProtection="1">
      <alignment horizontal="left" vertical="center"/>
      <protection locked="0"/>
    </xf>
    <xf numFmtId="0" fontId="18" fillId="2" borderId="16" xfId="0" applyFont="1" applyFill="1" applyBorder="1" applyAlignment="1" applyProtection="1">
      <alignment horizontal="left" vertical="center"/>
      <protection locked="0"/>
    </xf>
    <xf numFmtId="49" fontId="18" fillId="2" borderId="52" xfId="0" applyNumberFormat="1" applyFont="1" applyFill="1" applyBorder="1" applyAlignment="1" applyProtection="1">
      <alignment horizontal="left" vertical="center"/>
      <protection locked="0"/>
    </xf>
    <xf numFmtId="0" fontId="18" fillId="2" borderId="53" xfId="0" applyFont="1" applyFill="1" applyBorder="1" applyAlignment="1" applyProtection="1">
      <alignment horizontal="left" vertical="center"/>
      <protection locked="0"/>
    </xf>
    <xf numFmtId="0" fontId="18" fillId="2" borderId="54" xfId="0" applyFont="1" applyFill="1" applyBorder="1" applyAlignment="1" applyProtection="1">
      <alignment horizontal="left" vertical="center"/>
      <protection locked="0"/>
    </xf>
    <xf numFmtId="49" fontId="18" fillId="2" borderId="4" xfId="0" applyNumberFormat="1" applyFont="1" applyFill="1" applyBorder="1" applyAlignment="1" applyProtection="1">
      <alignment horizontal="left" vertical="center"/>
      <protection locked="0"/>
    </xf>
    <xf numFmtId="49" fontId="18" fillId="2" borderId="55" xfId="0" applyNumberFormat="1" applyFont="1" applyFill="1" applyBorder="1" applyAlignment="1" applyProtection="1">
      <alignment horizontal="left" vertical="center"/>
      <protection locked="0"/>
    </xf>
    <xf numFmtId="49" fontId="18" fillId="2" borderId="50" xfId="0" applyNumberFormat="1" applyFont="1" applyFill="1" applyBorder="1" applyAlignment="1" applyProtection="1">
      <alignment horizontal="left" vertical="center"/>
      <protection locked="0"/>
    </xf>
    <xf numFmtId="0" fontId="18" fillId="2" borderId="2" xfId="0" applyFont="1" applyFill="1" applyBorder="1" applyAlignment="1" applyProtection="1">
      <alignment horizontal="left" vertical="center"/>
      <protection locked="0"/>
    </xf>
    <xf numFmtId="0" fontId="18" fillId="2" borderId="18" xfId="0" applyFont="1" applyFill="1" applyBorder="1" applyAlignment="1" applyProtection="1">
      <alignment horizontal="left" vertical="center"/>
      <protection locked="0"/>
    </xf>
    <xf numFmtId="49" fontId="18" fillId="2" borderId="15" xfId="0" applyNumberFormat="1" applyFont="1" applyFill="1" applyBorder="1" applyAlignment="1" applyProtection="1">
      <alignment horizontal="left" vertical="center"/>
      <protection locked="0"/>
    </xf>
    <xf numFmtId="0" fontId="18" fillId="2" borderId="3" xfId="0" applyFont="1" applyFill="1" applyBorder="1" applyAlignment="1" applyProtection="1">
      <alignment horizontal="left" vertical="center"/>
      <protection locked="0"/>
    </xf>
    <xf numFmtId="0" fontId="18" fillId="2" borderId="6" xfId="0" applyFont="1" applyFill="1" applyBorder="1" applyAlignment="1" applyProtection="1">
      <alignment horizontal="left" vertical="center"/>
      <protection locked="0"/>
    </xf>
    <xf numFmtId="0" fontId="18" fillId="2" borderId="56" xfId="0" applyFont="1" applyFill="1" applyBorder="1" applyAlignment="1" applyProtection="1">
      <alignment horizontal="left" vertical="center"/>
      <protection locked="0"/>
    </xf>
    <xf numFmtId="49" fontId="18" fillId="2" borderId="0" xfId="0" applyNumberFormat="1" applyFont="1" applyFill="1" applyAlignment="1" applyProtection="1">
      <alignment horizontal="left" vertical="top" wrapText="1"/>
      <protection locked="0"/>
    </xf>
    <xf numFmtId="0" fontId="18" fillId="2" borderId="0" xfId="0" applyFont="1" applyFill="1" applyAlignment="1" applyProtection="1">
      <alignment horizontal="left" vertical="top" wrapText="1"/>
      <protection locked="0"/>
    </xf>
    <xf numFmtId="0" fontId="4" fillId="0" borderId="0" xfId="6" applyFont="1" applyProtection="1">
      <alignment vertical="center"/>
    </xf>
    <xf numFmtId="0" fontId="8" fillId="0" borderId="0" xfId="2" applyFont="1" applyProtection="1">
      <alignment vertical="center"/>
    </xf>
    <xf numFmtId="0" fontId="4" fillId="0" borderId="0" xfId="2" applyFont="1" applyProtection="1">
      <alignment vertical="center"/>
    </xf>
    <xf numFmtId="179" fontId="7" fillId="0" borderId="0" xfId="1" applyNumberFormat="1" applyFont="1" applyAlignment="1" applyProtection="1">
      <alignment vertical="top"/>
    </xf>
    <xf numFmtId="179" fontId="7" fillId="0" borderId="0" xfId="1" applyNumberFormat="1" applyFont="1" applyAlignment="1" applyProtection="1">
      <alignment horizontal="right" vertical="top"/>
    </xf>
    <xf numFmtId="179" fontId="4" fillId="0" borderId="0" xfId="1" applyNumberFormat="1" applyFont="1" applyAlignment="1" applyProtection="1">
      <alignment vertical="top"/>
    </xf>
    <xf numFmtId="0" fontId="12" fillId="0" borderId="0" xfId="2" applyFont="1" applyProtection="1">
      <alignment vertical="center"/>
    </xf>
    <xf numFmtId="0" fontId="4" fillId="0" borderId="0" xfId="1" applyFont="1" applyProtection="1">
      <alignment vertical="center"/>
    </xf>
    <xf numFmtId="0" fontId="16" fillId="0" borderId="9" xfId="2" applyFont="1" applyBorder="1" applyProtection="1">
      <alignment vertical="center"/>
    </xf>
    <xf numFmtId="0" fontId="16" fillId="0" borderId="10" xfId="2" applyFont="1" applyBorder="1" applyProtection="1">
      <alignment vertical="center"/>
    </xf>
    <xf numFmtId="0" fontId="16" fillId="0" borderId="12" xfId="2" applyFont="1" applyBorder="1" applyProtection="1">
      <alignment vertical="center"/>
    </xf>
    <xf numFmtId="49" fontId="4" fillId="0" borderId="0" xfId="1" applyNumberFormat="1" applyFont="1" applyProtection="1">
      <alignment vertical="center"/>
    </xf>
    <xf numFmtId="0" fontId="16" fillId="0" borderId="13" xfId="2" applyFont="1" applyBorder="1" applyProtection="1">
      <alignment vertical="center"/>
    </xf>
    <xf numFmtId="0" fontId="16" fillId="0" borderId="0" xfId="2" applyFont="1" applyProtection="1">
      <alignment vertical="center"/>
    </xf>
    <xf numFmtId="0" fontId="16" fillId="0" borderId="14" xfId="2" applyFont="1" applyBorder="1" applyProtection="1">
      <alignment vertical="center"/>
    </xf>
    <xf numFmtId="0" fontId="16" fillId="0" borderId="11" xfId="2" applyFont="1" applyBorder="1" applyProtection="1">
      <alignment vertical="center"/>
    </xf>
    <xf numFmtId="0" fontId="16" fillId="0" borderId="7" xfId="2" applyFont="1" applyBorder="1" applyProtection="1">
      <alignment vertical="center"/>
    </xf>
    <xf numFmtId="0" fontId="16" fillId="0" borderId="8" xfId="2" applyFont="1" applyBorder="1" applyProtection="1">
      <alignment vertical="center"/>
    </xf>
    <xf numFmtId="183" fontId="4" fillId="0" borderId="0" xfId="1" applyNumberFormat="1" applyFont="1" applyProtection="1">
      <alignment vertical="center"/>
    </xf>
    <xf numFmtId="0" fontId="14" fillId="0" borderId="9" xfId="0" applyFont="1" applyBorder="1" applyAlignment="1" applyProtection="1">
      <alignment horizontal="left" vertical="center" indent="1"/>
    </xf>
    <xf numFmtId="0" fontId="14" fillId="0" borderId="10" xfId="0" applyFont="1" applyBorder="1" applyAlignment="1" applyProtection="1">
      <alignment horizontal="left" vertical="center" indent="1"/>
    </xf>
    <xf numFmtId="0" fontId="14" fillId="0" borderId="12" xfId="0" applyFont="1" applyBorder="1" applyAlignment="1" applyProtection="1">
      <alignment horizontal="left" vertical="center" indent="1"/>
    </xf>
    <xf numFmtId="0" fontId="14" fillId="0" borderId="13" xfId="0" applyFont="1" applyBorder="1" applyProtection="1">
      <alignment vertical="center"/>
    </xf>
    <xf numFmtId="0" fontId="14" fillId="0" borderId="0" xfId="0" applyFont="1" applyProtection="1">
      <alignment vertical="center"/>
    </xf>
    <xf numFmtId="0" fontId="4" fillId="0" borderId="10" xfId="0" applyFont="1" applyBorder="1" applyProtection="1">
      <alignment vertical="center"/>
    </xf>
    <xf numFmtId="0" fontId="4" fillId="0" borderId="12" xfId="0" applyFont="1" applyBorder="1" applyProtection="1">
      <alignment vertical="center"/>
    </xf>
    <xf numFmtId="180" fontId="4" fillId="0" borderId="13" xfId="0" applyNumberFormat="1" applyFont="1" applyBorder="1" applyProtection="1">
      <alignment vertical="center"/>
    </xf>
    <xf numFmtId="180" fontId="4" fillId="0" borderId="0" xfId="0" applyNumberFormat="1" applyFont="1" applyProtection="1">
      <alignment vertical="center"/>
    </xf>
    <xf numFmtId="0" fontId="4" fillId="0" borderId="0" xfId="0" applyFont="1" applyProtection="1">
      <alignment vertical="center"/>
    </xf>
    <xf numFmtId="0" fontId="15" fillId="0" borderId="0" xfId="0" applyFont="1" applyAlignment="1" applyProtection="1">
      <alignment horizontal="right" vertical="top"/>
    </xf>
    <xf numFmtId="0" fontId="15" fillId="0" borderId="0" xfId="0" applyFont="1" applyAlignment="1" applyProtection="1">
      <alignment vertical="top"/>
    </xf>
    <xf numFmtId="0" fontId="4" fillId="0" borderId="14" xfId="0" applyFont="1" applyBorder="1" applyProtection="1">
      <alignment vertical="center"/>
    </xf>
    <xf numFmtId="0" fontId="4" fillId="0" borderId="0" xfId="0" applyFont="1" applyProtection="1">
      <alignment vertical="center"/>
    </xf>
    <xf numFmtId="0" fontId="15" fillId="0" borderId="0" xfId="0" applyFont="1" applyAlignment="1" applyProtection="1">
      <alignment vertical="top"/>
    </xf>
    <xf numFmtId="0" fontId="17" fillId="0" borderId="0" xfId="0" applyFont="1" applyAlignment="1" applyProtection="1">
      <alignment vertical="top"/>
    </xf>
    <xf numFmtId="0" fontId="4" fillId="0" borderId="13" xfId="0" applyFont="1" applyBorder="1" applyProtection="1">
      <alignment vertical="center"/>
    </xf>
    <xf numFmtId="177" fontId="15" fillId="0" borderId="0" xfId="0" applyNumberFormat="1" applyFont="1" applyAlignment="1" applyProtection="1">
      <alignment vertical="top"/>
    </xf>
    <xf numFmtId="0" fontId="13" fillId="0" borderId="14" xfId="0" applyFont="1" applyBorder="1" applyAlignment="1" applyProtection="1">
      <alignment vertical="top"/>
    </xf>
    <xf numFmtId="49" fontId="15" fillId="0" borderId="0" xfId="0" applyNumberFormat="1" applyFont="1" applyAlignment="1" applyProtection="1">
      <alignment horizontal="right" vertical="top"/>
    </xf>
    <xf numFmtId="0" fontId="4" fillId="0" borderId="0" xfId="2" applyFont="1" applyAlignment="1" applyProtection="1">
      <alignment horizontal="right" vertical="center"/>
    </xf>
    <xf numFmtId="0" fontId="17" fillId="0" borderId="0" xfId="0" quotePrefix="1" applyFont="1" applyAlignment="1" applyProtection="1">
      <alignment vertical="top"/>
    </xf>
    <xf numFmtId="49" fontId="17" fillId="0" borderId="0" xfId="0" applyNumberFormat="1" applyFont="1" applyAlignment="1" applyProtection="1">
      <alignment vertical="top"/>
    </xf>
    <xf numFmtId="182" fontId="17" fillId="0" borderId="0" xfId="0" applyNumberFormat="1" applyFont="1" applyAlignment="1" applyProtection="1">
      <alignment vertical="top"/>
    </xf>
    <xf numFmtId="0" fontId="4" fillId="0" borderId="13" xfId="2" applyFont="1" applyBorder="1" applyProtection="1">
      <alignment vertical="center"/>
    </xf>
    <xf numFmtId="0" fontId="20" fillId="0" borderId="0" xfId="0" applyFont="1" applyAlignment="1" applyProtection="1">
      <alignment vertical="top"/>
    </xf>
    <xf numFmtId="0" fontId="17" fillId="0" borderId="14" xfId="0" applyFont="1" applyBorder="1" applyAlignment="1" applyProtection="1">
      <alignment vertical="top"/>
    </xf>
    <xf numFmtId="0" fontId="4" fillId="0" borderId="11" xfId="0" applyFont="1" applyBorder="1" applyProtection="1">
      <alignment vertical="center"/>
    </xf>
    <xf numFmtId="0" fontId="4" fillId="0" borderId="7" xfId="0" applyFont="1" applyBorder="1" applyProtection="1">
      <alignment vertical="center"/>
    </xf>
    <xf numFmtId="0" fontId="13" fillId="0" borderId="7" xfId="0" applyFont="1" applyBorder="1" applyAlignment="1" applyProtection="1">
      <alignment vertical="top"/>
    </xf>
    <xf numFmtId="49" fontId="13" fillId="0" borderId="7" xfId="0" applyNumberFormat="1" applyFont="1" applyBorder="1" applyAlignment="1" applyProtection="1">
      <alignment vertical="top"/>
    </xf>
    <xf numFmtId="0" fontId="4" fillId="0" borderId="8" xfId="0" applyFont="1" applyBorder="1" applyProtection="1">
      <alignment vertical="center"/>
    </xf>
    <xf numFmtId="49" fontId="13" fillId="0" borderId="0" xfId="0" applyNumberFormat="1" applyFont="1" applyAlignment="1" applyProtection="1">
      <alignment vertical="top"/>
    </xf>
    <xf numFmtId="0" fontId="13" fillId="0" borderId="0" xfId="0" applyFont="1" applyAlignment="1" applyProtection="1">
      <alignment vertical="top"/>
    </xf>
    <xf numFmtId="49" fontId="4" fillId="0" borderId="0" xfId="2" applyNumberFormat="1" applyFont="1" applyProtection="1">
      <alignment vertical="center"/>
    </xf>
    <xf numFmtId="0" fontId="15" fillId="0" borderId="0" xfId="0" applyFont="1" applyProtection="1">
      <alignment vertical="center"/>
    </xf>
    <xf numFmtId="0" fontId="17" fillId="0" borderId="0" xfId="0" applyFont="1" applyAlignment="1" applyProtection="1">
      <alignment vertical="top" wrapText="1"/>
    </xf>
    <xf numFmtId="0" fontId="4" fillId="0" borderId="0" xfId="0" applyFont="1" applyAlignment="1" applyProtection="1">
      <alignment vertical="top"/>
    </xf>
    <xf numFmtId="49" fontId="15" fillId="0" borderId="0" xfId="0" applyNumberFormat="1" applyFont="1" applyAlignment="1" applyProtection="1">
      <alignment vertical="top"/>
    </xf>
    <xf numFmtId="182" fontId="15" fillId="0" borderId="0" xfId="0" applyNumberFormat="1" applyFont="1" applyAlignment="1" applyProtection="1">
      <alignment vertical="top"/>
    </xf>
    <xf numFmtId="0" fontId="15" fillId="0" borderId="7" xfId="0" applyFont="1" applyBorder="1" applyAlignment="1" applyProtection="1">
      <alignment horizontal="right" vertical="top"/>
    </xf>
    <xf numFmtId="0" fontId="15" fillId="0" borderId="7" xfId="0" applyFont="1" applyBorder="1" applyAlignment="1" applyProtection="1">
      <alignment vertical="top"/>
    </xf>
    <xf numFmtId="49" fontId="15" fillId="0" borderId="7" xfId="0" applyNumberFormat="1" applyFont="1" applyBorder="1" applyAlignment="1" applyProtection="1">
      <alignment vertical="top"/>
    </xf>
    <xf numFmtId="182" fontId="15" fillId="0" borderId="7" xfId="0" applyNumberFormat="1" applyFont="1" applyBorder="1" applyAlignment="1" applyProtection="1">
      <alignment vertical="top"/>
    </xf>
    <xf numFmtId="49" fontId="4" fillId="0" borderId="0" xfId="0" applyNumberFormat="1" applyFont="1" applyProtection="1">
      <alignment vertical="center"/>
    </xf>
    <xf numFmtId="178" fontId="4" fillId="0" borderId="0" xfId="2" applyNumberFormat="1" applyFont="1" applyProtection="1">
      <alignment vertical="center"/>
    </xf>
    <xf numFmtId="0" fontId="21" fillId="0" borderId="13" xfId="0" applyFont="1" applyBorder="1" applyProtection="1">
      <alignment vertical="center"/>
    </xf>
    <xf numFmtId="0" fontId="21" fillId="0" borderId="0" xfId="0" applyFont="1" applyProtection="1">
      <alignment vertical="center"/>
    </xf>
    <xf numFmtId="49" fontId="4" fillId="0" borderId="10" xfId="0" applyNumberFormat="1" applyFont="1" applyBorder="1" applyProtection="1">
      <alignment vertical="center"/>
    </xf>
    <xf numFmtId="178" fontId="4" fillId="0" borderId="10" xfId="0" applyNumberFormat="1" applyFont="1" applyBorder="1" applyProtection="1">
      <alignment vertical="center"/>
    </xf>
    <xf numFmtId="0" fontId="17" fillId="0" borderId="0" xfId="0" applyFont="1" applyAlignment="1" applyProtection="1">
      <alignment horizontal="left" vertical="center" wrapText="1"/>
    </xf>
    <xf numFmtId="178" fontId="15" fillId="0" borderId="0" xfId="0" applyNumberFormat="1" applyFont="1" applyAlignment="1" applyProtection="1">
      <alignment vertical="top"/>
    </xf>
    <xf numFmtId="182" fontId="13" fillId="0" borderId="7" xfId="0" applyNumberFormat="1" applyFont="1" applyBorder="1" applyAlignment="1" applyProtection="1">
      <alignment vertical="top"/>
    </xf>
    <xf numFmtId="182" fontId="13" fillId="0" borderId="0" xfId="0" applyNumberFormat="1" applyFont="1" applyAlignment="1" applyProtection="1">
      <alignment vertical="top"/>
    </xf>
    <xf numFmtId="182" fontId="4" fillId="0" borderId="0" xfId="0" applyNumberFormat="1" applyFont="1" applyProtection="1">
      <alignment vertical="center"/>
    </xf>
    <xf numFmtId="0" fontId="17" fillId="0" borderId="0" xfId="0" applyFont="1" applyProtection="1">
      <alignment vertical="center"/>
    </xf>
    <xf numFmtId="0" fontId="4" fillId="0" borderId="14" xfId="2" applyFont="1" applyBorder="1" applyProtection="1">
      <alignment vertical="center"/>
    </xf>
    <xf numFmtId="49" fontId="17" fillId="0" borderId="0" xfId="0" applyNumberFormat="1" applyFont="1" applyAlignment="1" applyProtection="1">
      <alignment horizontal="right" vertical="top"/>
    </xf>
    <xf numFmtId="178" fontId="13" fillId="0" borderId="7" xfId="0" applyNumberFormat="1" applyFont="1" applyBorder="1" applyAlignment="1" applyProtection="1">
      <alignment vertical="top"/>
    </xf>
    <xf numFmtId="178" fontId="13" fillId="0" borderId="0" xfId="0" applyNumberFormat="1" applyFont="1" applyAlignment="1" applyProtection="1">
      <alignment vertical="top"/>
    </xf>
    <xf numFmtId="178" fontId="4" fillId="0" borderId="0" xfId="0" applyNumberFormat="1" applyFont="1" applyProtection="1">
      <alignment vertical="center"/>
    </xf>
    <xf numFmtId="0" fontId="4" fillId="0" borderId="11" xfId="2" applyFont="1" applyBorder="1" applyProtection="1">
      <alignment vertical="center"/>
    </xf>
    <xf numFmtId="0" fontId="4" fillId="0" borderId="7" xfId="2" applyFont="1" applyBorder="1" applyProtection="1">
      <alignment vertical="center"/>
    </xf>
    <xf numFmtId="0" fontId="14" fillId="0" borderId="13" xfId="0" applyFont="1" applyBorder="1" applyAlignment="1" applyProtection="1">
      <alignment horizontal="left" vertical="center" indent="1"/>
    </xf>
    <xf numFmtId="0" fontId="14" fillId="0" borderId="0" xfId="0" applyFont="1" applyAlignment="1" applyProtection="1">
      <alignment horizontal="left" vertical="center" indent="1"/>
    </xf>
    <xf numFmtId="0" fontId="4" fillId="0" borderId="0" xfId="0" applyFont="1" applyAlignment="1" applyProtection="1">
      <alignment horizontal="left" vertical="top"/>
    </xf>
    <xf numFmtId="0" fontId="17" fillId="0" borderId="0" xfId="0" applyFont="1" applyAlignment="1" applyProtection="1">
      <alignment vertical="top"/>
    </xf>
    <xf numFmtId="0" fontId="4" fillId="0" borderId="0" xfId="1" applyFont="1" applyAlignment="1" applyProtection="1">
      <alignment vertical="top"/>
    </xf>
    <xf numFmtId="0" fontId="4" fillId="0" borderId="13" xfId="0" applyFont="1" applyBorder="1" applyAlignment="1" applyProtection="1">
      <alignment vertical="top"/>
    </xf>
    <xf numFmtId="0" fontId="4" fillId="0" borderId="14" xfId="0" applyFont="1" applyBorder="1" applyAlignment="1" applyProtection="1">
      <alignment vertical="top"/>
    </xf>
    <xf numFmtId="0" fontId="4" fillId="0" borderId="0" xfId="2" applyFont="1" applyAlignment="1" applyProtection="1">
      <alignment vertical="top"/>
    </xf>
    <xf numFmtId="180" fontId="4" fillId="0" borderId="13" xfId="0" applyNumberFormat="1" applyFont="1" applyBorder="1" applyAlignment="1" applyProtection="1">
      <alignment vertical="top"/>
    </xf>
    <xf numFmtId="180" fontId="4" fillId="0" borderId="0" xfId="0" applyNumberFormat="1" applyFont="1" applyAlignment="1" applyProtection="1">
      <alignment vertical="top"/>
    </xf>
    <xf numFmtId="38" fontId="18" fillId="0" borderId="0" xfId="1" applyNumberFormat="1" applyFont="1" applyAlignment="1" applyProtection="1">
      <alignment horizontal="right" vertical="top"/>
    </xf>
    <xf numFmtId="178" fontId="18" fillId="0" borderId="0" xfId="1" applyNumberFormat="1" applyFont="1" applyAlignment="1" applyProtection="1">
      <alignment horizontal="right" vertical="top"/>
    </xf>
    <xf numFmtId="181" fontId="4" fillId="0" borderId="0" xfId="0" applyNumberFormat="1" applyFont="1" applyProtection="1">
      <alignment vertical="center"/>
    </xf>
    <xf numFmtId="0" fontId="4" fillId="0" borderId="32" xfId="2" applyFont="1" applyBorder="1" applyAlignment="1" applyProtection="1">
      <alignment horizontal="left" vertical="center"/>
    </xf>
    <xf numFmtId="0" fontId="4" fillId="0" borderId="33" xfId="2" applyFont="1" applyBorder="1" applyAlignment="1" applyProtection="1">
      <alignment horizontal="left" vertical="center"/>
    </xf>
    <xf numFmtId="181" fontId="4" fillId="0" borderId="33" xfId="0" applyNumberFormat="1" applyFont="1" applyBorder="1" applyAlignment="1" applyProtection="1">
      <alignment horizontal="center" vertical="center"/>
    </xf>
    <xf numFmtId="0" fontId="4" fillId="0" borderId="21" xfId="0" applyFont="1" applyBorder="1" applyAlignment="1" applyProtection="1">
      <alignment horizontal="center" vertical="center"/>
    </xf>
    <xf numFmtId="0" fontId="4" fillId="0" borderId="22" xfId="0" applyFont="1" applyBorder="1" applyAlignment="1" applyProtection="1">
      <alignment horizontal="center" vertical="center"/>
    </xf>
    <xf numFmtId="178" fontId="4" fillId="0" borderId="19" xfId="1" applyNumberFormat="1" applyFont="1" applyBorder="1" applyAlignment="1" applyProtection="1">
      <alignment horizontal="left" vertical="center"/>
    </xf>
    <xf numFmtId="178" fontId="4" fillId="0" borderId="25" xfId="1" applyNumberFormat="1" applyFont="1" applyBorder="1" applyAlignment="1" applyProtection="1">
      <alignment horizontal="left" vertical="center"/>
    </xf>
    <xf numFmtId="182" fontId="18" fillId="0" borderId="0" xfId="1" applyNumberFormat="1" applyFont="1" applyProtection="1">
      <alignment vertical="center"/>
    </xf>
    <xf numFmtId="178" fontId="4" fillId="0" borderId="17" xfId="1" applyNumberFormat="1" applyFont="1" applyBorder="1" applyAlignment="1" applyProtection="1">
      <alignment horizontal="left" vertical="center"/>
    </xf>
    <xf numFmtId="178" fontId="4" fillId="0" borderId="27" xfId="1" applyNumberFormat="1" applyFont="1" applyBorder="1" applyAlignment="1" applyProtection="1">
      <alignment horizontal="left" vertical="center"/>
    </xf>
    <xf numFmtId="182" fontId="4" fillId="0" borderId="20" xfId="1" applyNumberFormat="1" applyFont="1" applyBorder="1" applyAlignment="1" applyProtection="1">
      <alignment horizontal="left" vertical="center"/>
    </xf>
    <xf numFmtId="182" fontId="4" fillId="0" borderId="31" xfId="1" applyNumberFormat="1" applyFont="1" applyBorder="1" applyAlignment="1" applyProtection="1">
      <alignment horizontal="left" vertical="center"/>
    </xf>
    <xf numFmtId="178" fontId="4" fillId="0" borderId="34" xfId="1" applyNumberFormat="1" applyFont="1" applyBorder="1" applyAlignment="1" applyProtection="1">
      <alignment horizontal="left" vertical="center"/>
    </xf>
    <xf numFmtId="178" fontId="4" fillId="0" borderId="35" xfId="1" applyNumberFormat="1" applyFont="1" applyBorder="1" applyAlignment="1" applyProtection="1">
      <alignment horizontal="left" vertical="center"/>
    </xf>
    <xf numFmtId="38" fontId="18" fillId="0" borderId="46" xfId="1" applyNumberFormat="1" applyFont="1" applyBorder="1" applyAlignment="1" applyProtection="1">
      <alignment horizontal="right" vertical="center"/>
    </xf>
    <xf numFmtId="182" fontId="18" fillId="0" borderId="47" xfId="1" applyNumberFormat="1" applyFont="1" applyBorder="1" applyAlignment="1" applyProtection="1">
      <alignment horizontal="right" vertical="center"/>
    </xf>
    <xf numFmtId="182" fontId="18" fillId="0" borderId="48" xfId="1" applyNumberFormat="1" applyFont="1" applyBorder="1" applyAlignment="1" applyProtection="1">
      <alignment horizontal="right" vertical="center"/>
    </xf>
    <xf numFmtId="38" fontId="18" fillId="0" borderId="47" xfId="1" applyNumberFormat="1" applyFont="1" applyBorder="1" applyAlignment="1" applyProtection="1">
      <alignment horizontal="right" vertical="center"/>
    </xf>
    <xf numFmtId="38" fontId="18" fillId="0" borderId="49" xfId="1" applyNumberFormat="1" applyFont="1" applyBorder="1" applyAlignment="1" applyProtection="1">
      <alignment horizontal="right" vertical="center"/>
    </xf>
    <xf numFmtId="0" fontId="13" fillId="0" borderId="8" xfId="0" applyFont="1" applyBorder="1" applyAlignment="1" applyProtection="1">
      <alignment vertical="top"/>
    </xf>
    <xf numFmtId="0" fontId="22" fillId="0" borderId="0" xfId="2" applyFont="1" applyProtection="1">
      <alignment vertical="center"/>
    </xf>
    <xf numFmtId="0" fontId="4" fillId="0" borderId="32" xfId="0" applyFont="1" applyBorder="1" applyAlignment="1" applyProtection="1">
      <alignment horizontal="left" vertical="center"/>
    </xf>
    <xf numFmtId="0" fontId="4" fillId="0" borderId="33" xfId="0" applyFont="1" applyBorder="1" applyAlignment="1" applyProtection="1">
      <alignment horizontal="left" vertical="center"/>
    </xf>
    <xf numFmtId="0" fontId="4" fillId="0" borderId="33" xfId="0" applyFont="1" applyBorder="1" applyAlignment="1" applyProtection="1">
      <alignment horizontal="left" vertical="center" wrapText="1"/>
    </xf>
    <xf numFmtId="0" fontId="4" fillId="0" borderId="40" xfId="0" applyFont="1" applyBorder="1" applyAlignment="1" applyProtection="1">
      <alignment horizontal="left" vertical="center" wrapText="1"/>
    </xf>
    <xf numFmtId="0" fontId="4" fillId="0" borderId="0" xfId="0" applyFont="1" applyAlignment="1" applyProtection="1">
      <alignment horizontal="left" vertical="center"/>
    </xf>
    <xf numFmtId="0" fontId="4" fillId="0" borderId="0" xfId="0" applyFont="1" applyAlignment="1" applyProtection="1">
      <alignment horizontal="center" vertical="center"/>
    </xf>
    <xf numFmtId="0" fontId="15" fillId="0" borderId="0" xfId="0" applyFont="1" applyAlignment="1" applyProtection="1">
      <alignment vertical="center" wrapText="1"/>
    </xf>
    <xf numFmtId="0" fontId="4" fillId="0" borderId="39" xfId="2" applyFont="1" applyBorder="1" applyAlignment="1" applyProtection="1">
      <alignment horizontal="center" vertical="center"/>
    </xf>
    <xf numFmtId="0" fontId="4" fillId="0" borderId="33" xfId="2" applyFont="1" applyBorder="1" applyAlignment="1" applyProtection="1">
      <alignment horizontal="center" vertical="center"/>
    </xf>
    <xf numFmtId="0" fontId="4" fillId="0" borderId="21" xfId="2" applyFont="1" applyBorder="1" applyAlignment="1" applyProtection="1">
      <alignment horizontal="left" vertical="center"/>
    </xf>
    <xf numFmtId="0" fontId="4" fillId="0" borderId="33" xfId="2" applyFont="1" applyBorder="1" applyAlignment="1" applyProtection="1">
      <alignment horizontal="center" vertical="center"/>
    </xf>
    <xf numFmtId="0" fontId="4" fillId="0" borderId="40" xfId="2" applyFont="1" applyBorder="1" applyAlignment="1" applyProtection="1">
      <alignment horizontal="left" vertical="center"/>
    </xf>
    <xf numFmtId="0" fontId="18" fillId="0" borderId="14" xfId="0" applyFont="1" applyBorder="1" applyProtection="1">
      <alignment vertical="center"/>
    </xf>
    <xf numFmtId="0" fontId="4" fillId="0" borderId="19" xfId="0" applyFont="1" applyBorder="1" applyAlignment="1" applyProtection="1">
      <alignment horizontal="center" vertical="center" textRotation="255" wrapText="1"/>
    </xf>
    <xf numFmtId="0" fontId="4" fillId="0" borderId="25" xfId="2" applyFont="1" applyBorder="1" applyAlignment="1" applyProtection="1">
      <alignment horizontal="center" vertical="center" wrapText="1"/>
    </xf>
    <xf numFmtId="0" fontId="4" fillId="0" borderId="15" xfId="2" applyFont="1" applyBorder="1" applyAlignment="1" applyProtection="1">
      <alignment horizontal="left" vertical="center" wrapText="1"/>
    </xf>
    <xf numFmtId="0" fontId="4" fillId="0" borderId="2" xfId="2" applyFont="1" applyBorder="1" applyAlignment="1" applyProtection="1">
      <alignment horizontal="left" vertical="center" wrapText="1"/>
    </xf>
    <xf numFmtId="0" fontId="4" fillId="0" borderId="18" xfId="2" applyFont="1" applyBorder="1" applyAlignment="1" applyProtection="1">
      <alignment horizontal="left" vertical="center" wrapText="1"/>
    </xf>
    <xf numFmtId="0" fontId="22" fillId="0" borderId="25" xfId="2" applyFont="1" applyBorder="1" applyAlignment="1" applyProtection="1">
      <alignment horizontal="left" vertical="center" wrapText="1"/>
    </xf>
    <xf numFmtId="0" fontId="22" fillId="0" borderId="26" xfId="2" applyFont="1" applyBorder="1" applyAlignment="1" applyProtection="1">
      <alignment horizontal="left" vertical="center" wrapText="1"/>
    </xf>
    <xf numFmtId="49" fontId="18" fillId="0" borderId="14" xfId="0" applyNumberFormat="1" applyFont="1" applyBorder="1" applyProtection="1">
      <alignment vertical="center"/>
    </xf>
    <xf numFmtId="183" fontId="4" fillId="0" borderId="0" xfId="2" applyNumberFormat="1" applyFont="1" applyProtection="1">
      <alignment vertical="center"/>
    </xf>
    <xf numFmtId="0" fontId="4" fillId="0" borderId="17" xfId="0" applyFont="1" applyBorder="1" applyAlignment="1" applyProtection="1">
      <alignment horizontal="center" vertical="center" textRotation="255" wrapText="1"/>
    </xf>
    <xf numFmtId="0" fontId="4" fillId="0" borderId="27" xfId="2" applyFont="1" applyBorder="1" applyAlignment="1" applyProtection="1">
      <alignment horizontal="center" vertical="center" wrapText="1"/>
    </xf>
    <xf numFmtId="0" fontId="4" fillId="0" borderId="4" xfId="2" applyFont="1" applyBorder="1" applyAlignment="1" applyProtection="1">
      <alignment horizontal="left" vertical="center" wrapText="1"/>
    </xf>
    <xf numFmtId="0" fontId="4" fillId="0" borderId="5" xfId="2" applyFont="1" applyBorder="1" applyAlignment="1" applyProtection="1">
      <alignment horizontal="left" vertical="center" wrapText="1"/>
    </xf>
    <xf numFmtId="0" fontId="4" fillId="0" borderId="16" xfId="2" applyFont="1" applyBorder="1" applyAlignment="1" applyProtection="1">
      <alignment horizontal="left" vertical="center" wrapText="1"/>
    </xf>
    <xf numFmtId="0" fontId="22" fillId="0" borderId="27" xfId="2" applyFont="1" applyBorder="1" applyAlignment="1" applyProtection="1">
      <alignment horizontal="left" vertical="center" wrapText="1"/>
    </xf>
    <xf numFmtId="0" fontId="22" fillId="0" borderId="28" xfId="2" applyFont="1" applyBorder="1" applyAlignment="1" applyProtection="1">
      <alignment horizontal="left" vertical="center" wrapText="1"/>
    </xf>
    <xf numFmtId="0" fontId="4" fillId="0" borderId="44" xfId="0" applyFont="1" applyBorder="1" applyAlignment="1" applyProtection="1">
      <alignment horizontal="center" vertical="center" textRotation="255" wrapText="1"/>
    </xf>
    <xf numFmtId="0" fontId="4" fillId="0" borderId="31" xfId="2" applyFont="1" applyBorder="1" applyAlignment="1" applyProtection="1">
      <alignment horizontal="center" vertical="center" wrapText="1"/>
    </xf>
    <xf numFmtId="0" fontId="4" fillId="0" borderId="55" xfId="2" applyFont="1" applyBorder="1" applyAlignment="1" applyProtection="1">
      <alignment horizontal="left" vertical="center" wrapText="1"/>
    </xf>
    <xf numFmtId="0" fontId="4" fillId="0" borderId="53" xfId="2" applyFont="1" applyBorder="1" applyAlignment="1" applyProtection="1">
      <alignment horizontal="left" vertical="center" wrapText="1"/>
    </xf>
    <xf numFmtId="0" fontId="4" fillId="0" borderId="54" xfId="2" applyFont="1" applyBorder="1" applyAlignment="1" applyProtection="1">
      <alignment horizontal="left" vertical="center" wrapText="1"/>
    </xf>
    <xf numFmtId="0" fontId="4" fillId="0" borderId="29" xfId="2" applyFont="1" applyBorder="1" applyAlignment="1" applyProtection="1">
      <alignment horizontal="center" vertical="center" wrapText="1"/>
    </xf>
    <xf numFmtId="0" fontId="22" fillId="0" borderId="29" xfId="2" applyFont="1" applyBorder="1" applyAlignment="1" applyProtection="1">
      <alignment horizontal="left" vertical="center" wrapText="1"/>
    </xf>
    <xf numFmtId="0" fontId="22" fillId="0" borderId="30" xfId="2" applyFont="1" applyBorder="1" applyAlignment="1" applyProtection="1">
      <alignment horizontal="left" vertical="center" wrapText="1"/>
    </xf>
    <xf numFmtId="0" fontId="4" fillId="0" borderId="14" xfId="1" applyFont="1" applyBorder="1" applyProtection="1">
      <alignment vertical="center"/>
    </xf>
    <xf numFmtId="0" fontId="4" fillId="0" borderId="32" xfId="0" applyFont="1" applyBorder="1" applyAlignment="1" applyProtection="1">
      <alignment horizontal="center" vertical="center" textRotation="255" wrapText="1"/>
    </xf>
    <xf numFmtId="0" fontId="22" fillId="0" borderId="15" xfId="2" applyFont="1" applyBorder="1" applyAlignment="1" applyProtection="1">
      <alignment horizontal="left" vertical="center" wrapText="1"/>
    </xf>
    <xf numFmtId="0" fontId="22" fillId="0" borderId="2" xfId="2" applyFont="1" applyBorder="1" applyAlignment="1" applyProtection="1">
      <alignment horizontal="left" vertical="center" wrapText="1"/>
    </xf>
    <xf numFmtId="0" fontId="22" fillId="0" borderId="3" xfId="2" applyFont="1" applyBorder="1" applyAlignment="1" applyProtection="1">
      <alignment horizontal="left" vertical="center" wrapText="1"/>
    </xf>
    <xf numFmtId="0" fontId="4" fillId="0" borderId="58" xfId="0" applyFont="1" applyBorder="1" applyAlignment="1" applyProtection="1">
      <alignment horizontal="center" vertical="center" textRotation="255" wrapText="1"/>
    </xf>
    <xf numFmtId="0" fontId="22" fillId="0" borderId="4" xfId="2" applyFont="1" applyBorder="1" applyAlignment="1" applyProtection="1">
      <alignment horizontal="left" vertical="center" wrapText="1"/>
    </xf>
    <xf numFmtId="0" fontId="4" fillId="0" borderId="5" xfId="0" applyFont="1" applyBorder="1" applyAlignment="1" applyProtection="1">
      <alignment horizontal="left" vertical="center" wrapText="1"/>
    </xf>
    <xf numFmtId="0" fontId="4" fillId="0" borderId="6" xfId="0" applyFont="1" applyBorder="1" applyAlignment="1" applyProtection="1">
      <alignment horizontal="left" vertical="center" wrapText="1"/>
    </xf>
    <xf numFmtId="0" fontId="4" fillId="0" borderId="41" xfId="0" applyFont="1" applyBorder="1" applyAlignment="1" applyProtection="1">
      <alignment horizontal="center" vertical="center" textRotation="255" wrapText="1"/>
    </xf>
    <xf numFmtId="0" fontId="4" fillId="0" borderId="19" xfId="2" applyFont="1" applyBorder="1" applyAlignment="1" applyProtection="1">
      <alignment horizontal="center" vertical="center" textRotation="255" wrapText="1"/>
    </xf>
    <xf numFmtId="0" fontId="4" fillId="0" borderId="17" xfId="2" applyFont="1" applyBorder="1" applyAlignment="1" applyProtection="1">
      <alignment horizontal="center" vertical="center" textRotation="255" wrapText="1"/>
    </xf>
    <xf numFmtId="0" fontId="4" fillId="0" borderId="44" xfId="2" applyFont="1" applyBorder="1" applyAlignment="1" applyProtection="1">
      <alignment horizontal="center" vertical="center" textRotation="255" wrapText="1"/>
    </xf>
    <xf numFmtId="0" fontId="4" fillId="0" borderId="41" xfId="2" applyFont="1" applyBorder="1" applyAlignment="1" applyProtection="1">
      <alignment horizontal="center" vertical="center" textRotation="255" wrapText="1"/>
    </xf>
    <xf numFmtId="0" fontId="4" fillId="0" borderId="42" xfId="2" applyFont="1" applyBorder="1" applyAlignment="1" applyProtection="1">
      <alignment horizontal="center" vertical="center" wrapText="1"/>
    </xf>
    <xf numFmtId="0" fontId="4" fillId="0" borderId="23" xfId="2" applyFont="1" applyBorder="1" applyAlignment="1" applyProtection="1">
      <alignment horizontal="left" vertical="center" wrapText="1"/>
    </xf>
    <xf numFmtId="0" fontId="4" fillId="0" borderId="1" xfId="2" applyFont="1" applyBorder="1" applyAlignment="1" applyProtection="1">
      <alignment horizontal="left" vertical="center" wrapText="1"/>
    </xf>
    <xf numFmtId="0" fontId="4" fillId="0" borderId="24" xfId="2" applyFont="1" applyBorder="1" applyAlignment="1" applyProtection="1">
      <alignment horizontal="left" vertical="center" wrapText="1"/>
    </xf>
    <xf numFmtId="0" fontId="4" fillId="0" borderId="10" xfId="2" applyFont="1" applyBorder="1" applyAlignment="1" applyProtection="1">
      <alignment horizontal="center" vertical="center" textRotation="255" wrapText="1"/>
    </xf>
    <xf numFmtId="0" fontId="15" fillId="0" borderId="10" xfId="2" applyFont="1" applyBorder="1" applyAlignment="1" applyProtection="1">
      <alignment horizontal="left" vertical="center" wrapText="1"/>
    </xf>
    <xf numFmtId="0" fontId="4" fillId="0" borderId="32" xfId="2" applyFont="1" applyBorder="1" applyAlignment="1" applyProtection="1">
      <alignment horizontal="center" vertical="center"/>
    </xf>
    <xf numFmtId="0" fontId="4" fillId="0" borderId="21" xfId="2" applyFont="1" applyBorder="1" applyAlignment="1" applyProtection="1">
      <alignment horizontal="center" vertical="center"/>
    </xf>
    <xf numFmtId="0" fontId="4" fillId="0" borderId="23" xfId="2" applyFont="1" applyBorder="1" applyAlignment="1" applyProtection="1">
      <alignment horizontal="left" vertical="center"/>
    </xf>
    <xf numFmtId="0" fontId="4" fillId="0" borderId="1" xfId="2" applyFont="1" applyBorder="1" applyAlignment="1" applyProtection="1">
      <alignment horizontal="left" vertical="center"/>
    </xf>
    <xf numFmtId="0" fontId="4" fillId="0" borderId="24" xfId="2" applyFont="1" applyBorder="1" applyAlignment="1" applyProtection="1">
      <alignment horizontal="left" vertical="center"/>
    </xf>
    <xf numFmtId="0" fontId="4" fillId="0" borderId="43" xfId="2" applyFont="1" applyBorder="1" applyAlignment="1" applyProtection="1">
      <alignment horizontal="left" vertical="center" wrapText="1"/>
    </xf>
    <xf numFmtId="0" fontId="4" fillId="0" borderId="10" xfId="2" applyFont="1" applyBorder="1" applyAlignment="1" applyProtection="1">
      <alignment horizontal="left" vertical="center" wrapText="1"/>
    </xf>
    <xf numFmtId="0" fontId="4" fillId="0" borderId="12" xfId="2" applyFont="1" applyBorder="1" applyAlignment="1" applyProtection="1">
      <alignment horizontal="left" vertical="center" wrapText="1"/>
    </xf>
    <xf numFmtId="0" fontId="22" fillId="0" borderId="18" xfId="2" applyFont="1" applyBorder="1" applyAlignment="1" applyProtection="1">
      <alignment horizontal="left" vertical="center" wrapText="1"/>
    </xf>
    <xf numFmtId="0" fontId="22" fillId="0" borderId="5" xfId="2" applyFont="1" applyBorder="1" applyAlignment="1" applyProtection="1">
      <alignment horizontal="left" vertical="center" wrapText="1"/>
    </xf>
    <xf numFmtId="0" fontId="22" fillId="0" borderId="16" xfId="2" applyFont="1" applyBorder="1" applyAlignment="1" applyProtection="1">
      <alignment horizontal="left" vertical="center" wrapText="1"/>
    </xf>
    <xf numFmtId="0" fontId="22" fillId="0" borderId="6" xfId="2" applyFont="1" applyBorder="1" applyAlignment="1" applyProtection="1">
      <alignment horizontal="left" vertical="center" wrapText="1"/>
    </xf>
    <xf numFmtId="0" fontId="4" fillId="0" borderId="39" xfId="0" applyFont="1" applyBorder="1" applyAlignment="1" applyProtection="1">
      <alignment horizontal="center" vertical="center" textRotation="255" wrapText="1" readingOrder="1"/>
    </xf>
    <xf numFmtId="0" fontId="4" fillId="0" borderId="21" xfId="2" applyFont="1" applyBorder="1" applyAlignment="1" applyProtection="1">
      <alignment horizontal="center" vertical="center" wrapText="1"/>
    </xf>
    <xf numFmtId="0" fontId="22" fillId="0" borderId="21" xfId="2" applyFont="1" applyBorder="1" applyAlignment="1" applyProtection="1">
      <alignment horizontal="left" vertical="center" wrapText="1"/>
    </xf>
    <xf numFmtId="0" fontId="22" fillId="0" borderId="22" xfId="2" applyFont="1" applyBorder="1" applyAlignment="1" applyProtection="1">
      <alignment horizontal="left" vertical="center" wrapText="1"/>
    </xf>
    <xf numFmtId="0" fontId="4" fillId="0" borderId="39" xfId="0" applyFont="1" applyBorder="1" applyAlignment="1" applyProtection="1">
      <alignment vertical="center" wrapText="1"/>
    </xf>
    <xf numFmtId="0" fontId="4" fillId="0" borderId="23" xfId="2" applyFont="1" applyBorder="1" applyAlignment="1" applyProtection="1">
      <alignment vertical="center" wrapText="1"/>
    </xf>
    <xf numFmtId="0" fontId="4" fillId="0" borderId="1" xfId="2" applyFont="1" applyBorder="1" applyAlignment="1" applyProtection="1">
      <alignment vertical="center" wrapText="1"/>
    </xf>
    <xf numFmtId="0" fontId="4" fillId="0" borderId="24" xfId="2" applyFont="1" applyBorder="1" applyAlignment="1" applyProtection="1">
      <alignment vertical="center" wrapText="1"/>
    </xf>
    <xf numFmtId="0" fontId="15" fillId="0" borderId="10" xfId="2" applyFont="1" applyBorder="1" applyAlignment="1" applyProtection="1">
      <alignment horizontal="left" vertical="top" wrapText="1"/>
    </xf>
    <xf numFmtId="0" fontId="4" fillId="0" borderId="10" xfId="2" applyFont="1" applyBorder="1" applyAlignment="1" applyProtection="1">
      <alignment horizontal="left" vertical="top" wrapText="1"/>
    </xf>
    <xf numFmtId="0" fontId="15" fillId="0" borderId="0" xfId="2" applyFont="1" applyAlignment="1" applyProtection="1">
      <alignment horizontal="left" vertical="top" wrapText="1"/>
    </xf>
    <xf numFmtId="0" fontId="4" fillId="0" borderId="0" xfId="2" applyFont="1" applyAlignment="1" applyProtection="1">
      <alignment horizontal="left" vertical="top" wrapText="1"/>
    </xf>
    <xf numFmtId="0" fontId="18" fillId="0" borderId="0" xfId="0" applyFont="1" applyProtection="1">
      <alignment vertical="center"/>
    </xf>
    <xf numFmtId="0" fontId="4" fillId="0" borderId="0" xfId="2" applyFont="1" applyAlignment="1" applyProtection="1">
      <alignment vertical="center" wrapText="1"/>
    </xf>
    <xf numFmtId="0" fontId="15" fillId="0" borderId="0" xfId="2" applyFont="1" applyAlignment="1" applyProtection="1">
      <alignment horizontal="left" vertical="center" wrapText="1"/>
    </xf>
    <xf numFmtId="0" fontId="4" fillId="0" borderId="0" xfId="2" applyFont="1" applyAlignment="1" applyProtection="1">
      <alignment horizontal="left" vertical="center" wrapText="1"/>
    </xf>
    <xf numFmtId="0" fontId="4" fillId="0" borderId="7" xfId="2" applyFont="1" applyBorder="1" applyAlignment="1" applyProtection="1">
      <alignment vertical="center" wrapText="1"/>
    </xf>
    <xf numFmtId="0" fontId="4" fillId="0" borderId="7" xfId="2" applyFont="1" applyBorder="1" applyAlignment="1" applyProtection="1">
      <alignment horizontal="left" vertical="center" wrapText="1"/>
    </xf>
    <xf numFmtId="0" fontId="4" fillId="0" borderId="8" xfId="2" applyFont="1" applyBorder="1" applyProtection="1">
      <alignment vertical="center"/>
    </xf>
    <xf numFmtId="0" fontId="7" fillId="0" borderId="0" xfId="1" applyNumberFormat="1" applyFont="1" applyAlignment="1" applyProtection="1">
      <alignment horizontal="right" vertical="top"/>
    </xf>
    <xf numFmtId="0" fontId="4" fillId="0" borderId="0" xfId="6" applyNumberFormat="1" applyFont="1" applyProtection="1">
      <alignment vertical="center"/>
    </xf>
    <xf numFmtId="0" fontId="4" fillId="0" borderId="0" xfId="1" applyNumberFormat="1" applyFont="1" applyProtection="1">
      <alignment vertical="center"/>
    </xf>
    <xf numFmtId="0" fontId="4" fillId="0" borderId="0" xfId="1" applyNumberFormat="1" applyFont="1" applyAlignment="1" applyProtection="1">
      <alignment vertical="center"/>
    </xf>
  </cellXfs>
  <cellStyles count="19">
    <cellStyle name="ハイパーリンク" xfId="18" builtinId="8"/>
    <cellStyle name="ハイパーリンク 2" xfId="15" xr:uid="{00000000-0005-0000-0000-000001000000}"/>
    <cellStyle name="桁区切り 2" xfId="4" xr:uid="{00000000-0005-0000-0000-000002000000}"/>
    <cellStyle name="桁区切り 2 2" xfId="13" xr:uid="{00000000-0005-0000-0000-000003000000}"/>
    <cellStyle name="桁区切り 3" xfId="7" xr:uid="{00000000-0005-0000-0000-000004000000}"/>
    <cellStyle name="桁区切り 4" xfId="16" xr:uid="{00000000-0005-0000-0000-000005000000}"/>
    <cellStyle name="桁区切り 5" xfId="17" xr:uid="{00000000-0005-0000-0000-000006000000}"/>
    <cellStyle name="通貨 2" xfId="9" xr:uid="{00000000-0005-0000-0000-000007000000}"/>
    <cellStyle name="標準" xfId="0" builtinId="0"/>
    <cellStyle name="標準 2" xfId="10" xr:uid="{00000000-0005-0000-0000-000009000000}"/>
    <cellStyle name="標準 3 3" xfId="3" xr:uid="{00000000-0005-0000-0000-00000A000000}"/>
    <cellStyle name="標準 4" xfId="8" xr:uid="{00000000-0005-0000-0000-00000B000000}"/>
    <cellStyle name="標準 5" xfId="2" xr:uid="{00000000-0005-0000-0000-00000C000000}"/>
    <cellStyle name="標準 5 2" xfId="1" xr:uid="{00000000-0005-0000-0000-00000D000000}"/>
    <cellStyle name="標準 5 2 2" xfId="6" xr:uid="{00000000-0005-0000-0000-00000E000000}"/>
    <cellStyle name="標準 5 2 2 2" xfId="12" xr:uid="{00000000-0005-0000-0000-00000F000000}"/>
    <cellStyle name="標準 5 2 2 3" xfId="11" xr:uid="{00000000-0005-0000-0000-000010000000}"/>
    <cellStyle name="標準 8" xfId="14" xr:uid="{00000000-0005-0000-0000-000011000000}"/>
    <cellStyle name="標準 9" xfId="5" xr:uid="{00000000-0005-0000-0000-000012000000}"/>
  </cellStyles>
  <dxfs count="278">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ECFF"/>
      <rgbColor rgb="00C6E0B4"/>
      <rgbColor rgb="00FFFF99"/>
      <rgbColor rgb="0099CCFF"/>
      <rgbColor rgb="00FF99CC"/>
      <rgbColor rgb="00CC99FF"/>
      <rgbColor rgb="00FFE699"/>
      <rgbColor rgb="000070C0"/>
      <rgbColor rgb="0033CCCC"/>
      <rgbColor rgb="0099CC00"/>
      <rgbColor rgb="00FFCC00"/>
      <rgbColor rgb="00FF9900"/>
      <rgbColor rgb="00FF6600"/>
      <rgbColor rgb="00666699"/>
      <rgbColor rgb="00A6A6A6"/>
      <rgbColor rgb="00003366"/>
      <rgbColor rgb="00339966"/>
      <rgbColor rgb="00003300"/>
      <rgbColor rgb="00333300"/>
      <rgbColor rgb="00993300"/>
      <rgbColor rgb="00993366"/>
      <rgbColor rgb="00333399"/>
      <rgbColor rgb="00333333"/>
    </indexedColors>
    <mruColors>
      <color rgb="FFCCEDFC"/>
      <color rgb="FFFFCCFF"/>
      <color rgb="FFFF99FF"/>
      <color rgb="FF000000"/>
      <color rgb="FFA6A6A6"/>
      <color rgb="FFFFE1FF"/>
      <color rgb="FFE2EFDA"/>
      <color rgb="FFFF0000"/>
      <color rgb="FFEEAAFC"/>
      <color rgb="FFFFE6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01">
    <outlinePr summaryBelow="0"/>
    <pageSetUpPr fitToPage="1"/>
  </sheetPr>
  <dimension ref="A1:AA389"/>
  <sheetViews>
    <sheetView showGridLines="0" tabSelected="1" topLeftCell="B1" zoomScaleNormal="100" workbookViewId="0">
      <selection activeCell="B1" sqref="B1"/>
    </sheetView>
  </sheetViews>
  <sheetFormatPr defaultColWidth="9" defaultRowHeight="13.5" x14ac:dyDescent="0.15"/>
  <cols>
    <col min="1" max="1" width="9" style="202" hidden="1" customWidth="1"/>
    <col min="2" max="3" width="1.625" style="67" customWidth="1"/>
    <col min="4" max="4" width="5.625" style="67" customWidth="1"/>
    <col min="5" max="5" width="7" style="263" customWidth="1"/>
    <col min="6" max="6" width="6.625" style="263" customWidth="1"/>
    <col min="7" max="7" width="6.125" style="265" customWidth="1"/>
    <col min="8" max="8" width="5.625" style="265" customWidth="1"/>
    <col min="9" max="9" width="1.625" style="265" customWidth="1"/>
    <col min="10" max="11" width="7.625" style="265" customWidth="1"/>
    <col min="12" max="14" width="5.625" style="263" customWidth="1"/>
    <col min="15" max="15" width="7.625" style="263" customWidth="1"/>
    <col min="16" max="16" width="6.75" style="263" customWidth="1"/>
    <col min="17" max="18" width="7.625" style="263" customWidth="1"/>
    <col min="19" max="19" width="11.625" style="263" customWidth="1"/>
    <col min="20" max="20" width="9.5" style="263" customWidth="1"/>
    <col min="21" max="22" width="7.625" style="263" customWidth="1"/>
    <col min="23" max="25" width="6.625" style="263" customWidth="1"/>
    <col min="26" max="26" width="2.625" style="67" customWidth="1"/>
    <col min="27" max="27" width="3.625" style="67" customWidth="1"/>
    <col min="28" max="16384" width="9" style="67"/>
  </cols>
  <sheetData>
    <row r="1" spans="1:27" ht="30" customHeight="1" x14ac:dyDescent="0.15">
      <c r="A1" s="270" t="s">
        <v>395</v>
      </c>
      <c r="B1" s="65"/>
      <c r="C1" s="66" t="s">
        <v>62</v>
      </c>
      <c r="D1" s="66"/>
      <c r="E1" s="67"/>
      <c r="F1" s="67"/>
      <c r="G1" s="67"/>
      <c r="H1" s="67"/>
      <c r="I1" s="67"/>
      <c r="J1" s="67"/>
      <c r="K1" s="67"/>
      <c r="L1" s="67"/>
      <c r="M1" s="67"/>
      <c r="N1" s="67"/>
      <c r="O1" s="67"/>
      <c r="P1" s="67"/>
      <c r="Q1" s="67"/>
      <c r="R1" s="67"/>
      <c r="S1" s="67"/>
      <c r="T1" s="67"/>
      <c r="U1" s="68"/>
      <c r="V1" s="68"/>
      <c r="W1" s="269" t="s">
        <v>406</v>
      </c>
      <c r="X1" s="69"/>
      <c r="Y1" s="69"/>
      <c r="Z1" s="69"/>
      <c r="AA1" s="70"/>
    </row>
    <row r="2" spans="1:27" ht="15" hidden="1" customHeight="1" x14ac:dyDescent="0.15">
      <c r="A2" s="270" t="s">
        <v>4</v>
      </c>
      <c r="B2" s="65"/>
      <c r="C2" s="71"/>
      <c r="D2" s="71"/>
      <c r="E2" s="71"/>
      <c r="F2" s="71"/>
      <c r="G2" s="71"/>
      <c r="H2" s="71"/>
      <c r="I2" s="67"/>
      <c r="J2" s="67"/>
      <c r="K2" s="67"/>
      <c r="L2" s="67"/>
      <c r="M2" s="67"/>
      <c r="N2" s="67"/>
      <c r="O2" s="67"/>
      <c r="P2" s="67"/>
      <c r="Q2" s="67"/>
      <c r="R2" s="67"/>
      <c r="S2" s="67"/>
      <c r="T2" s="67"/>
      <c r="U2" s="67"/>
      <c r="V2" s="67"/>
      <c r="W2" s="67"/>
      <c r="X2" s="67"/>
      <c r="Y2" s="67"/>
      <c r="AA2" s="70"/>
    </row>
    <row r="3" spans="1:27" ht="30" customHeight="1" x14ac:dyDescent="0.15">
      <c r="A3" s="271" t="s">
        <v>407</v>
      </c>
      <c r="B3" s="72"/>
      <c r="C3" s="67" t="s">
        <v>63</v>
      </c>
      <c r="E3" s="67"/>
      <c r="F3" s="67"/>
      <c r="G3" s="67"/>
      <c r="H3" s="67"/>
      <c r="I3" s="67"/>
      <c r="J3" s="67"/>
      <c r="K3" s="67"/>
      <c r="L3" s="67"/>
      <c r="M3" s="67"/>
      <c r="N3" s="67"/>
      <c r="O3" s="67"/>
      <c r="P3" s="67"/>
      <c r="Q3" s="67"/>
      <c r="R3" s="67"/>
      <c r="S3" s="67"/>
      <c r="T3" s="67"/>
      <c r="U3" s="67"/>
      <c r="V3" s="67"/>
      <c r="W3" s="67"/>
      <c r="X3" s="67"/>
      <c r="Y3" s="67"/>
      <c r="AA3" s="70"/>
    </row>
    <row r="4" spans="1:27" ht="5.25" customHeight="1" x14ac:dyDescent="0.15">
      <c r="A4" s="72"/>
      <c r="B4" s="72"/>
      <c r="C4" s="73"/>
      <c r="D4" s="74"/>
      <c r="E4" s="74"/>
      <c r="F4" s="74"/>
      <c r="G4" s="74"/>
      <c r="H4" s="74"/>
      <c r="I4" s="74"/>
      <c r="J4" s="74"/>
      <c r="K4" s="74"/>
      <c r="L4" s="74"/>
      <c r="M4" s="74"/>
      <c r="N4" s="74"/>
      <c r="O4" s="74"/>
      <c r="P4" s="74"/>
      <c r="Q4" s="74"/>
      <c r="R4" s="74"/>
      <c r="S4" s="74"/>
      <c r="T4" s="74"/>
      <c r="U4" s="74"/>
      <c r="V4" s="74"/>
      <c r="W4" s="74"/>
      <c r="X4" s="74"/>
      <c r="Y4" s="74"/>
      <c r="Z4" s="75"/>
    </row>
    <row r="5" spans="1:27" ht="15" customHeight="1" x14ac:dyDescent="0.15">
      <c r="A5" s="72"/>
      <c r="B5" s="76"/>
      <c r="C5" s="77" t="s">
        <v>59</v>
      </c>
      <c r="D5" s="78"/>
      <c r="E5" s="78"/>
      <c r="F5" s="78"/>
      <c r="G5" s="78"/>
      <c r="H5" s="78"/>
      <c r="I5" s="78"/>
      <c r="J5" s="78"/>
      <c r="K5" s="78"/>
      <c r="L5" s="78"/>
      <c r="M5" s="78"/>
      <c r="N5" s="78"/>
      <c r="O5" s="78"/>
      <c r="P5" s="78"/>
      <c r="Q5" s="78"/>
      <c r="R5" s="78"/>
      <c r="S5" s="78"/>
      <c r="T5" s="78"/>
      <c r="U5" s="78"/>
      <c r="V5" s="78"/>
      <c r="W5" s="78"/>
      <c r="X5" s="78"/>
      <c r="Y5" s="78"/>
      <c r="Z5" s="79"/>
    </row>
    <row r="6" spans="1:27" ht="15" customHeight="1" x14ac:dyDescent="0.15">
      <c r="A6" s="72"/>
      <c r="B6" s="72"/>
      <c r="C6" s="77" t="s">
        <v>1</v>
      </c>
      <c r="D6" s="78"/>
      <c r="E6" s="78"/>
      <c r="F6" s="78"/>
      <c r="G6" s="78"/>
      <c r="H6" s="78"/>
      <c r="I6" s="78"/>
      <c r="J6" s="78"/>
      <c r="K6" s="78"/>
      <c r="L6" s="78"/>
      <c r="M6" s="78"/>
      <c r="N6" s="78"/>
      <c r="O6" s="78"/>
      <c r="P6" s="78"/>
      <c r="Q6" s="78"/>
      <c r="R6" s="78"/>
      <c r="S6" s="78"/>
      <c r="T6" s="78"/>
      <c r="U6" s="78"/>
      <c r="V6" s="78"/>
      <c r="W6" s="78"/>
      <c r="X6" s="78"/>
      <c r="Y6" s="78"/>
      <c r="Z6" s="79"/>
    </row>
    <row r="7" spans="1:27" ht="15" customHeight="1" x14ac:dyDescent="0.15">
      <c r="A7" s="72"/>
      <c r="B7" s="72"/>
      <c r="C7" s="77" t="s">
        <v>2</v>
      </c>
      <c r="D7" s="78"/>
      <c r="E7" s="78"/>
      <c r="F7" s="78"/>
      <c r="G7" s="78"/>
      <c r="H7" s="78"/>
      <c r="I7" s="78"/>
      <c r="J7" s="78"/>
      <c r="K7" s="78"/>
      <c r="L7" s="78"/>
      <c r="M7" s="78"/>
      <c r="N7" s="78"/>
      <c r="O7" s="78"/>
      <c r="P7" s="78"/>
      <c r="Q7" s="78"/>
      <c r="R7" s="78"/>
      <c r="S7" s="78"/>
      <c r="T7" s="78"/>
      <c r="U7" s="78"/>
      <c r="V7" s="78"/>
      <c r="W7" s="78"/>
      <c r="X7" s="78"/>
      <c r="Y7" s="78"/>
      <c r="Z7" s="79"/>
    </row>
    <row r="8" spans="1:27" ht="15" hidden="1" customHeight="1" x14ac:dyDescent="0.15">
      <c r="A8" s="72"/>
      <c r="B8" s="72"/>
      <c r="C8" s="77"/>
      <c r="D8" s="78"/>
      <c r="E8" s="78"/>
      <c r="F8" s="78"/>
      <c r="G8" s="78"/>
      <c r="H8" s="78"/>
      <c r="I8" s="78"/>
      <c r="J8" s="78"/>
      <c r="K8" s="78"/>
      <c r="L8" s="78"/>
      <c r="M8" s="78"/>
      <c r="N8" s="78"/>
      <c r="O8" s="78"/>
      <c r="P8" s="78"/>
      <c r="Q8" s="78"/>
      <c r="R8" s="78"/>
      <c r="S8" s="78"/>
      <c r="T8" s="78"/>
      <c r="U8" s="78"/>
      <c r="V8" s="78"/>
      <c r="W8" s="78"/>
      <c r="X8" s="78"/>
      <c r="Y8" s="78"/>
      <c r="Z8" s="79"/>
    </row>
    <row r="9" spans="1:27" ht="5.25" customHeight="1" x14ac:dyDescent="0.15">
      <c r="A9" s="72"/>
      <c r="B9" s="72"/>
      <c r="C9" s="80"/>
      <c r="D9" s="81"/>
      <c r="E9" s="81"/>
      <c r="F9" s="81"/>
      <c r="G9" s="81"/>
      <c r="H9" s="81"/>
      <c r="I9" s="81"/>
      <c r="J9" s="81"/>
      <c r="K9" s="81"/>
      <c r="L9" s="81"/>
      <c r="M9" s="81"/>
      <c r="N9" s="81"/>
      <c r="O9" s="81"/>
      <c r="P9" s="81"/>
      <c r="Q9" s="81"/>
      <c r="R9" s="81"/>
      <c r="S9" s="81"/>
      <c r="T9" s="81"/>
      <c r="U9" s="81"/>
      <c r="V9" s="81"/>
      <c r="W9" s="81"/>
      <c r="X9" s="81"/>
      <c r="Y9" s="81"/>
      <c r="Z9" s="82"/>
    </row>
    <row r="10" spans="1:27" ht="30" customHeight="1" x14ac:dyDescent="0.15">
      <c r="A10" s="72"/>
      <c r="B10" s="72"/>
      <c r="E10" s="67"/>
      <c r="F10" s="67"/>
      <c r="G10" s="67"/>
      <c r="H10" s="67"/>
      <c r="I10" s="67"/>
      <c r="J10" s="67"/>
      <c r="K10" s="67"/>
      <c r="L10" s="67"/>
      <c r="M10" s="67"/>
      <c r="N10" s="67"/>
      <c r="O10" s="67"/>
      <c r="P10" s="67"/>
      <c r="Q10" s="67"/>
      <c r="R10" s="67"/>
      <c r="S10" s="67"/>
      <c r="T10" s="67"/>
      <c r="U10" s="67"/>
      <c r="V10" s="67"/>
      <c r="W10" s="67"/>
      <c r="X10" s="67"/>
      <c r="Y10" s="67"/>
    </row>
    <row r="11" spans="1:27" ht="15.75" hidden="1" customHeight="1" x14ac:dyDescent="0.15">
      <c r="A11" s="83"/>
      <c r="B11" s="72"/>
      <c r="E11" s="67"/>
      <c r="F11" s="67"/>
      <c r="G11" s="67"/>
      <c r="H11" s="67"/>
      <c r="I11" s="67"/>
      <c r="J11" s="67"/>
      <c r="K11" s="67"/>
      <c r="L11" s="67"/>
      <c r="M11" s="67"/>
      <c r="N11" s="67"/>
      <c r="O11" s="67"/>
      <c r="P11" s="67"/>
      <c r="Q11" s="67"/>
      <c r="R11" s="67"/>
      <c r="S11" s="67"/>
      <c r="T11" s="67"/>
      <c r="U11" s="67"/>
      <c r="V11" s="67"/>
      <c r="W11" s="67"/>
      <c r="X11" s="67"/>
      <c r="Y11" s="67"/>
    </row>
    <row r="12" spans="1:27" ht="15.75" hidden="1" customHeight="1" x14ac:dyDescent="0.15">
      <c r="A12" s="83"/>
      <c r="B12" s="72"/>
      <c r="E12" s="67"/>
      <c r="F12" s="67"/>
      <c r="G12" s="67"/>
      <c r="H12" s="67"/>
      <c r="I12" s="67"/>
      <c r="J12" s="67"/>
      <c r="K12" s="67"/>
      <c r="L12" s="67"/>
      <c r="M12" s="67"/>
      <c r="N12" s="67"/>
      <c r="O12" s="67"/>
      <c r="P12" s="67"/>
      <c r="Q12" s="67"/>
      <c r="R12" s="67"/>
      <c r="S12" s="67"/>
      <c r="T12" s="67"/>
      <c r="U12" s="67"/>
      <c r="V12" s="67"/>
      <c r="W12" s="67"/>
      <c r="X12" s="67"/>
      <c r="Y12" s="67"/>
    </row>
    <row r="13" spans="1:27" ht="20.100000000000001" customHeight="1" x14ac:dyDescent="0.15">
      <c r="A13" s="72"/>
      <c r="B13" s="72"/>
      <c r="C13" s="84" t="s">
        <v>10</v>
      </c>
      <c r="D13" s="85"/>
      <c r="E13" s="85"/>
      <c r="F13" s="85"/>
      <c r="G13" s="85"/>
      <c r="H13" s="86"/>
      <c r="I13" s="67"/>
      <c r="J13" s="67"/>
      <c r="K13" s="67"/>
      <c r="L13" s="67"/>
      <c r="M13" s="67"/>
      <c r="N13" s="67"/>
      <c r="O13" s="67"/>
      <c r="P13" s="67"/>
      <c r="Q13" s="67"/>
      <c r="R13" s="67"/>
      <c r="S13" s="67"/>
      <c r="T13" s="67"/>
      <c r="U13" s="67"/>
      <c r="V13" s="67"/>
      <c r="W13" s="67"/>
      <c r="X13" s="67"/>
      <c r="Y13" s="67"/>
    </row>
    <row r="14" spans="1:27" ht="15" customHeight="1" x14ac:dyDescent="0.15">
      <c r="A14" s="72"/>
      <c r="B14" s="72"/>
      <c r="C14" s="87"/>
      <c r="D14" s="88"/>
      <c r="E14" s="88"/>
      <c r="F14" s="88"/>
      <c r="G14" s="88"/>
      <c r="H14" s="88"/>
      <c r="I14" s="89"/>
      <c r="J14" s="89"/>
      <c r="K14" s="89"/>
      <c r="L14" s="89"/>
      <c r="M14" s="89"/>
      <c r="N14" s="89"/>
      <c r="O14" s="89"/>
      <c r="P14" s="89"/>
      <c r="Q14" s="89"/>
      <c r="R14" s="89"/>
      <c r="S14" s="89"/>
      <c r="T14" s="89"/>
      <c r="U14" s="89"/>
      <c r="V14" s="89"/>
      <c r="W14" s="89"/>
      <c r="X14" s="89"/>
      <c r="Y14" s="89"/>
      <c r="Z14" s="90"/>
    </row>
    <row r="15" spans="1:27" ht="15.75" hidden="1" customHeight="1" x14ac:dyDescent="0.15">
      <c r="A15" s="72"/>
      <c r="B15" s="72"/>
      <c r="C15" s="91"/>
      <c r="D15" s="92"/>
      <c r="E15" s="93"/>
      <c r="F15" s="93"/>
      <c r="G15" s="93"/>
      <c r="H15" s="93"/>
      <c r="I15" s="94"/>
      <c r="J15" s="95"/>
      <c r="K15" s="95"/>
      <c r="L15" s="95"/>
      <c r="M15" s="95"/>
      <c r="N15" s="95"/>
      <c r="O15" s="95"/>
      <c r="P15" s="95"/>
      <c r="Q15" s="95"/>
      <c r="R15" s="95"/>
      <c r="S15" s="95"/>
      <c r="T15" s="95"/>
      <c r="U15" s="95"/>
      <c r="V15" s="95"/>
      <c r="W15" s="95"/>
      <c r="X15" s="95"/>
      <c r="Y15" s="95"/>
      <c r="Z15" s="96"/>
    </row>
    <row r="16" spans="1:27" ht="15.75" hidden="1" customHeight="1" x14ac:dyDescent="0.15">
      <c r="A16" s="72"/>
      <c r="B16" s="72"/>
      <c r="C16" s="91"/>
      <c r="D16" s="92"/>
      <c r="E16" s="97"/>
      <c r="F16" s="97"/>
      <c r="G16" s="97"/>
      <c r="H16" s="97"/>
      <c r="I16" s="94"/>
      <c r="J16" s="98"/>
      <c r="K16" s="98"/>
      <c r="L16" s="98"/>
      <c r="M16" s="98"/>
      <c r="N16" s="98"/>
      <c r="O16" s="98"/>
      <c r="P16" s="98"/>
      <c r="Q16" s="98"/>
      <c r="R16" s="98"/>
      <c r="S16" s="98"/>
      <c r="T16" s="98"/>
      <c r="U16" s="98"/>
      <c r="V16" s="98"/>
      <c r="W16" s="98"/>
      <c r="X16" s="98"/>
      <c r="Y16" s="98"/>
      <c r="Z16" s="96"/>
    </row>
    <row r="17" spans="1:26" ht="15.75" hidden="1" customHeight="1" x14ac:dyDescent="0.15">
      <c r="A17" s="72"/>
      <c r="B17" s="72"/>
      <c r="C17" s="91"/>
      <c r="D17" s="92"/>
      <c r="E17" s="97"/>
      <c r="F17" s="97"/>
      <c r="G17" s="97"/>
      <c r="H17" s="97"/>
      <c r="I17" s="94"/>
      <c r="J17" s="98"/>
      <c r="K17" s="98"/>
      <c r="L17" s="98"/>
      <c r="M17" s="98"/>
      <c r="N17" s="98"/>
      <c r="O17" s="98"/>
      <c r="P17" s="98"/>
      <c r="Q17" s="98"/>
      <c r="R17" s="98"/>
      <c r="S17" s="98"/>
      <c r="T17" s="98"/>
      <c r="U17" s="98"/>
      <c r="V17" s="98"/>
      <c r="W17" s="98"/>
      <c r="X17" s="98"/>
      <c r="Y17" s="98"/>
      <c r="Z17" s="96"/>
    </row>
    <row r="18" spans="1:26" ht="15.75" hidden="1" customHeight="1" x14ac:dyDescent="0.15">
      <c r="A18" s="72"/>
      <c r="B18" s="72"/>
      <c r="C18" s="91"/>
      <c r="D18" s="92"/>
      <c r="E18" s="97"/>
      <c r="F18" s="97"/>
      <c r="G18" s="97"/>
      <c r="H18" s="97"/>
      <c r="I18" s="94"/>
      <c r="J18" s="98"/>
      <c r="K18" s="98"/>
      <c r="L18" s="98"/>
      <c r="M18" s="98"/>
      <c r="N18" s="98"/>
      <c r="O18" s="98"/>
      <c r="P18" s="98"/>
      <c r="Q18" s="98"/>
      <c r="R18" s="98"/>
      <c r="S18" s="98"/>
      <c r="T18" s="98"/>
      <c r="U18" s="98"/>
      <c r="V18" s="98"/>
      <c r="W18" s="98"/>
      <c r="X18" s="98"/>
      <c r="Y18" s="98"/>
      <c r="Z18" s="96"/>
    </row>
    <row r="19" spans="1:26" ht="15.75" hidden="1" customHeight="1" x14ac:dyDescent="0.15">
      <c r="A19" s="72"/>
      <c r="B19" s="72"/>
      <c r="C19" s="91"/>
      <c r="D19" s="92"/>
      <c r="E19" s="97"/>
      <c r="F19" s="97"/>
      <c r="G19" s="97"/>
      <c r="H19" s="97"/>
      <c r="I19" s="94"/>
      <c r="J19" s="98"/>
      <c r="K19" s="98"/>
      <c r="L19" s="98"/>
      <c r="M19" s="98"/>
      <c r="N19" s="98"/>
      <c r="O19" s="98"/>
      <c r="P19" s="98"/>
      <c r="Q19" s="98"/>
      <c r="R19" s="98"/>
      <c r="S19" s="98"/>
      <c r="T19" s="98"/>
      <c r="U19" s="98"/>
      <c r="V19" s="98"/>
      <c r="W19" s="98"/>
      <c r="X19" s="98"/>
      <c r="Y19" s="98"/>
      <c r="Z19" s="96"/>
    </row>
    <row r="20" spans="1:26" ht="20.100000000000001" customHeight="1" x14ac:dyDescent="0.15">
      <c r="A20" s="72">
        <f>IFERROR(IF(TRIM($I20)="",1001,0),3)</f>
        <v>1001</v>
      </c>
      <c r="B20" s="72"/>
      <c r="C20" s="91"/>
      <c r="D20" s="92">
        <v>1</v>
      </c>
      <c r="E20" s="67" t="s">
        <v>11</v>
      </c>
      <c r="F20" s="67"/>
      <c r="G20" s="67"/>
      <c r="H20" s="67"/>
      <c r="I20" s="32"/>
      <c r="J20" s="33"/>
      <c r="K20" s="33"/>
      <c r="L20" s="33"/>
      <c r="M20" s="33"/>
      <c r="N20" s="97"/>
      <c r="O20" s="97"/>
      <c r="P20" s="97"/>
      <c r="Q20" s="97"/>
      <c r="R20" s="97"/>
      <c r="S20" s="97"/>
      <c r="T20" s="97"/>
      <c r="U20" s="97"/>
      <c r="V20" s="97"/>
      <c r="W20" s="97"/>
      <c r="X20" s="97"/>
      <c r="Y20" s="97"/>
      <c r="Z20" s="96"/>
    </row>
    <row r="21" spans="1:26" ht="20.100000000000001" customHeight="1" x14ac:dyDescent="0.15">
      <c r="A21" s="72"/>
      <c r="B21" s="72"/>
      <c r="C21" s="91"/>
      <c r="D21" s="92"/>
      <c r="E21" s="97"/>
      <c r="F21" s="97"/>
      <c r="G21" s="97"/>
      <c r="H21" s="97"/>
      <c r="I21" s="94"/>
      <c r="J21" s="99" t="s">
        <v>57</v>
      </c>
      <c r="K21" s="98"/>
      <c r="L21" s="98"/>
      <c r="M21" s="98"/>
      <c r="N21" s="98"/>
      <c r="O21" s="98"/>
      <c r="P21" s="98"/>
      <c r="Q21" s="98"/>
      <c r="R21" s="98"/>
      <c r="S21" s="98"/>
      <c r="T21" s="98"/>
      <c r="U21" s="98"/>
      <c r="V21" s="98"/>
      <c r="W21" s="98"/>
      <c r="X21" s="98"/>
      <c r="Y21" s="98"/>
      <c r="Z21" s="96"/>
    </row>
    <row r="22" spans="1:26" ht="20.100000000000001" customHeight="1" x14ac:dyDescent="0.15">
      <c r="A22" s="72">
        <f>IFERROR(IF(AND(TRIM($I22)&lt;&gt;"", OR(ISERROR(FIND("@"&amp;LEFT($I22,3)&amp;"@", 都道府県3))=FALSE, ISERROR(FIND("@"&amp;LEFT($I22,4)&amp;"@",都道府県4))=FALSE))=FALSE,1001,0),3)</f>
        <v>1001</v>
      </c>
      <c r="B22" s="72"/>
      <c r="C22" s="91"/>
      <c r="D22" s="92">
        <v>2</v>
      </c>
      <c r="E22" s="67" t="s">
        <v>12</v>
      </c>
      <c r="F22" s="67"/>
      <c r="G22" s="67"/>
      <c r="H22" s="67"/>
      <c r="I22" s="34"/>
      <c r="J22" s="34"/>
      <c r="K22" s="34"/>
      <c r="L22" s="34"/>
      <c r="M22" s="34"/>
      <c r="N22" s="34"/>
      <c r="O22" s="34"/>
      <c r="P22" s="34"/>
      <c r="Q22" s="35"/>
      <c r="R22" s="34"/>
      <c r="S22" s="34"/>
      <c r="T22" s="34"/>
      <c r="U22" s="34"/>
      <c r="V22" s="34"/>
      <c r="W22" s="34"/>
      <c r="X22" s="34"/>
      <c r="Y22" s="34"/>
      <c r="Z22" s="96"/>
    </row>
    <row r="23" spans="1:26" ht="20.100000000000001" customHeight="1" x14ac:dyDescent="0.15">
      <c r="A23" s="72"/>
      <c r="B23" s="72"/>
      <c r="C23" s="91"/>
      <c r="D23" s="92"/>
      <c r="E23" s="97"/>
      <c r="F23" s="97"/>
      <c r="G23" s="97"/>
      <c r="H23" s="97"/>
      <c r="I23" s="94"/>
      <c r="J23" s="99" t="s">
        <v>13</v>
      </c>
      <c r="K23" s="98"/>
      <c r="L23" s="98"/>
      <c r="M23" s="98"/>
      <c r="N23" s="98"/>
      <c r="O23" s="98"/>
      <c r="P23" s="98"/>
      <c r="Q23" s="98"/>
      <c r="R23" s="98"/>
      <c r="S23" s="98"/>
      <c r="T23" s="98"/>
      <c r="U23" s="98"/>
      <c r="V23" s="98"/>
      <c r="W23" s="98"/>
      <c r="X23" s="98"/>
      <c r="Y23" s="98"/>
      <c r="Z23" s="96"/>
    </row>
    <row r="24" spans="1:26" ht="20.100000000000001" customHeight="1" x14ac:dyDescent="0.15">
      <c r="A24" s="72">
        <f>IFERROR(IF(TRIM($I24)="",1001,0),3)</f>
        <v>1001</v>
      </c>
      <c r="B24" s="72"/>
      <c r="C24" s="91"/>
      <c r="D24" s="92">
        <v>3</v>
      </c>
      <c r="E24" s="67" t="s">
        <v>14</v>
      </c>
      <c r="F24" s="67"/>
      <c r="G24" s="67"/>
      <c r="H24" s="67"/>
      <c r="I24" s="24"/>
      <c r="J24" s="24"/>
      <c r="K24" s="24"/>
      <c r="L24" s="24"/>
      <c r="M24" s="24"/>
      <c r="N24" s="24"/>
      <c r="O24" s="24"/>
      <c r="P24" s="24"/>
      <c r="Q24" s="25"/>
      <c r="R24" s="24"/>
      <c r="S24" s="24"/>
      <c r="T24" s="24"/>
      <c r="U24" s="24"/>
      <c r="V24" s="24"/>
      <c r="W24" s="24"/>
      <c r="X24" s="24"/>
      <c r="Y24" s="24"/>
      <c r="Z24" s="96"/>
    </row>
    <row r="25" spans="1:26" ht="20.100000000000001" customHeight="1" x14ac:dyDescent="0.15">
      <c r="A25" s="72"/>
      <c r="B25" s="72"/>
      <c r="C25" s="100"/>
      <c r="D25" s="97"/>
      <c r="E25" s="97"/>
      <c r="F25" s="97"/>
      <c r="G25" s="97"/>
      <c r="H25" s="97"/>
      <c r="I25" s="94"/>
      <c r="J25" s="99" t="s">
        <v>52</v>
      </c>
      <c r="K25" s="98"/>
      <c r="L25" s="98"/>
      <c r="M25" s="98"/>
      <c r="N25" s="98"/>
      <c r="O25" s="98"/>
      <c r="P25" s="98"/>
      <c r="Q25" s="98"/>
      <c r="R25" s="98"/>
      <c r="S25" s="98"/>
      <c r="T25" s="98"/>
      <c r="U25" s="98"/>
      <c r="V25" s="98"/>
      <c r="W25" s="98"/>
      <c r="X25" s="98"/>
      <c r="Y25" s="98"/>
      <c r="Z25" s="96"/>
    </row>
    <row r="26" spans="1:26" ht="20.100000000000001" customHeight="1" x14ac:dyDescent="0.15">
      <c r="A26" s="72">
        <f>IFERROR(IF(TRIM($I26)="",1001,0),3)</f>
        <v>1001</v>
      </c>
      <c r="B26" s="72"/>
      <c r="C26" s="91"/>
      <c r="D26" s="92">
        <v>4</v>
      </c>
      <c r="E26" s="67" t="s">
        <v>15</v>
      </c>
      <c r="F26" s="67"/>
      <c r="G26" s="67"/>
      <c r="H26" s="67"/>
      <c r="I26" s="24"/>
      <c r="J26" s="24"/>
      <c r="K26" s="24"/>
      <c r="L26" s="24"/>
      <c r="M26" s="24"/>
      <c r="N26" s="24"/>
      <c r="O26" s="24"/>
      <c r="P26" s="24"/>
      <c r="Q26" s="25"/>
      <c r="R26" s="24"/>
      <c r="S26" s="24"/>
      <c r="T26" s="24"/>
      <c r="U26" s="24"/>
      <c r="V26" s="24"/>
      <c r="W26" s="24"/>
      <c r="X26" s="24"/>
      <c r="Y26" s="24"/>
      <c r="Z26" s="96"/>
    </row>
    <row r="27" spans="1:26" ht="20.100000000000001" customHeight="1" x14ac:dyDescent="0.15">
      <c r="A27" s="72"/>
      <c r="B27" s="72"/>
      <c r="C27" s="100"/>
      <c r="D27" s="97"/>
      <c r="E27" s="97"/>
      <c r="F27" s="97"/>
      <c r="G27" s="97"/>
      <c r="H27" s="97"/>
      <c r="I27" s="94"/>
      <c r="J27" s="99" t="s">
        <v>53</v>
      </c>
      <c r="K27" s="98"/>
      <c r="L27" s="98"/>
      <c r="M27" s="98"/>
      <c r="N27" s="98"/>
      <c r="O27" s="98"/>
      <c r="P27" s="98"/>
      <c r="Q27" s="101"/>
      <c r="R27" s="98"/>
      <c r="S27" s="98"/>
      <c r="T27" s="98"/>
      <c r="U27" s="98"/>
      <c r="V27" s="98"/>
      <c r="W27" s="98"/>
      <c r="X27" s="98"/>
      <c r="Y27" s="98"/>
      <c r="Z27" s="102"/>
    </row>
    <row r="28" spans="1:26" ht="20.100000000000001" customHeight="1" x14ac:dyDescent="0.15">
      <c r="A28" s="72">
        <f>IFERROR(IF(TRIM($I28)="",1001,0),3)</f>
        <v>1001</v>
      </c>
      <c r="B28" s="72"/>
      <c r="C28" s="91"/>
      <c r="D28" s="92">
        <v>5</v>
      </c>
      <c r="E28" s="67" t="s">
        <v>16</v>
      </c>
      <c r="F28" s="67"/>
      <c r="G28" s="67"/>
      <c r="H28" s="67"/>
      <c r="I28" s="24"/>
      <c r="J28" s="24"/>
      <c r="K28" s="24"/>
      <c r="L28" s="24"/>
      <c r="M28" s="24"/>
      <c r="N28" s="24"/>
      <c r="O28" s="24"/>
      <c r="P28" s="24"/>
      <c r="Q28" s="24"/>
      <c r="R28" s="24"/>
      <c r="S28" s="24"/>
      <c r="T28" s="24"/>
      <c r="U28" s="24"/>
      <c r="V28" s="24"/>
      <c r="W28" s="24"/>
      <c r="X28" s="24"/>
      <c r="Y28" s="24"/>
      <c r="Z28" s="96"/>
    </row>
    <row r="29" spans="1:26" ht="20.100000000000001" customHeight="1" x14ac:dyDescent="0.15">
      <c r="A29" s="72"/>
      <c r="B29" s="72"/>
      <c r="C29" s="100"/>
      <c r="D29" s="97"/>
      <c r="E29" s="97"/>
      <c r="F29" s="97"/>
      <c r="G29" s="97"/>
      <c r="H29" s="97"/>
      <c r="I29" s="94"/>
      <c r="J29" s="99" t="s">
        <v>17</v>
      </c>
      <c r="K29" s="98"/>
      <c r="L29" s="98"/>
      <c r="M29" s="98"/>
      <c r="N29" s="98"/>
      <c r="O29" s="98"/>
      <c r="P29" s="98"/>
      <c r="Q29" s="98"/>
      <c r="R29" s="98"/>
      <c r="S29" s="98"/>
      <c r="T29" s="98"/>
      <c r="U29" s="98"/>
      <c r="V29" s="98"/>
      <c r="W29" s="98"/>
      <c r="X29" s="98"/>
      <c r="Y29" s="98"/>
      <c r="Z29" s="102"/>
    </row>
    <row r="30" spans="1:26" ht="20.100000000000001" customHeight="1" x14ac:dyDescent="0.15">
      <c r="A30" s="72">
        <f>IFERROR(IF(OR(TRIM($I30)="", NOT(OR(IFERROR(SEARCH(" ",$I30),0)&gt;0, IFERROR(SEARCH("　",$I30),0)&gt;0))),1001,0),3)</f>
        <v>1001</v>
      </c>
      <c r="B30" s="72"/>
      <c r="C30" s="91"/>
      <c r="D30" s="92">
        <v>6</v>
      </c>
      <c r="E30" s="67" t="s">
        <v>18</v>
      </c>
      <c r="F30" s="67"/>
      <c r="G30" s="67"/>
      <c r="H30" s="67"/>
      <c r="I30" s="24"/>
      <c r="J30" s="24"/>
      <c r="K30" s="24"/>
      <c r="L30" s="24"/>
      <c r="M30" s="24"/>
      <c r="N30" s="24"/>
      <c r="O30" s="24"/>
      <c r="P30" s="24"/>
      <c r="Q30" s="24"/>
      <c r="R30" s="24"/>
      <c r="S30" s="24"/>
      <c r="T30" s="24"/>
      <c r="U30" s="24"/>
      <c r="V30" s="24"/>
      <c r="W30" s="24"/>
      <c r="X30" s="24"/>
      <c r="Y30" s="24"/>
      <c r="Z30" s="96"/>
    </row>
    <row r="31" spans="1:26" ht="20.100000000000001" customHeight="1" x14ac:dyDescent="0.15">
      <c r="A31" s="72"/>
      <c r="B31" s="72"/>
      <c r="C31" s="100"/>
      <c r="D31" s="97"/>
      <c r="E31" s="97"/>
      <c r="F31" s="97"/>
      <c r="G31" s="97"/>
      <c r="H31" s="97"/>
      <c r="I31" s="103"/>
      <c r="J31" s="99" t="s">
        <v>19</v>
      </c>
      <c r="K31" s="99"/>
      <c r="L31" s="99"/>
      <c r="M31" s="99"/>
      <c r="N31" s="99"/>
      <c r="O31" s="99"/>
      <c r="P31" s="99"/>
      <c r="Q31" s="99"/>
      <c r="R31" s="99"/>
      <c r="S31" s="99"/>
      <c r="T31" s="99"/>
      <c r="U31" s="99"/>
      <c r="V31" s="99"/>
      <c r="W31" s="99"/>
      <c r="X31" s="99"/>
      <c r="Y31" s="99"/>
      <c r="Z31" s="102"/>
    </row>
    <row r="32" spans="1:26" ht="20.100000000000001" customHeight="1" x14ac:dyDescent="0.15">
      <c r="A32" s="72">
        <f>IFERROR(IF(OR(TRIM($I32)="", NOT(OR(IFERROR(SEARCH(" ",$I32),0)&gt;0, IFERROR(SEARCH("　",$I32),0)&gt;0))),1001,0),3)</f>
        <v>1001</v>
      </c>
      <c r="B32" s="72"/>
      <c r="C32" s="91"/>
      <c r="D32" s="92">
        <v>7</v>
      </c>
      <c r="E32" s="67" t="s">
        <v>20</v>
      </c>
      <c r="F32" s="67"/>
      <c r="G32" s="67"/>
      <c r="H32" s="67"/>
      <c r="I32" s="24"/>
      <c r="J32" s="24"/>
      <c r="K32" s="24"/>
      <c r="L32" s="24"/>
      <c r="M32" s="24"/>
      <c r="N32" s="24"/>
      <c r="O32" s="24"/>
      <c r="P32" s="24"/>
      <c r="Q32" s="24"/>
      <c r="R32" s="24"/>
      <c r="S32" s="24"/>
      <c r="T32" s="24"/>
      <c r="U32" s="24"/>
      <c r="V32" s="24"/>
      <c r="W32" s="24"/>
      <c r="X32" s="24"/>
      <c r="Y32" s="24"/>
      <c r="Z32" s="96"/>
    </row>
    <row r="33" spans="1:27" ht="20.100000000000001" customHeight="1" x14ac:dyDescent="0.15">
      <c r="A33" s="72"/>
      <c r="B33" s="72"/>
      <c r="C33" s="100"/>
      <c r="D33" s="97"/>
      <c r="E33" s="97"/>
      <c r="F33" s="97"/>
      <c r="G33" s="97"/>
      <c r="H33" s="97"/>
      <c r="I33" s="103"/>
      <c r="J33" s="99" t="s">
        <v>21</v>
      </c>
      <c r="K33" s="99"/>
      <c r="L33" s="99"/>
      <c r="M33" s="99"/>
      <c r="N33" s="99"/>
      <c r="O33" s="99"/>
      <c r="P33" s="99"/>
      <c r="Q33" s="99"/>
      <c r="R33" s="99"/>
      <c r="S33" s="99"/>
      <c r="T33" s="99"/>
      <c r="U33" s="99"/>
      <c r="V33" s="99"/>
      <c r="W33" s="99"/>
      <c r="X33" s="99"/>
      <c r="Y33" s="99"/>
      <c r="Z33" s="96"/>
    </row>
    <row r="34" spans="1:27" ht="20.100000000000001" customHeight="1" x14ac:dyDescent="0.15">
      <c r="A34" s="72">
        <f>IFERROR(IF(NOT(AND(TRIM($I34)&lt;&gt;"",ISNUMBER(VALUE(SUBSTITUTE($I34,"-",""))), IFERROR(SEARCH("-",$I34),0)&gt;0)),1001,0),3)</f>
        <v>1001</v>
      </c>
      <c r="B34" s="72"/>
      <c r="C34" s="91"/>
      <c r="D34" s="92">
        <v>8</v>
      </c>
      <c r="E34" s="67" t="s">
        <v>22</v>
      </c>
      <c r="F34" s="67"/>
      <c r="G34" s="67"/>
      <c r="H34" s="67"/>
      <c r="I34" s="24"/>
      <c r="J34" s="24"/>
      <c r="K34" s="24"/>
      <c r="L34" s="24"/>
      <c r="M34" s="24"/>
      <c r="N34" s="67"/>
      <c r="O34" s="104" t="s">
        <v>23</v>
      </c>
      <c r="P34" s="1"/>
      <c r="Q34" s="67" t="s">
        <v>24</v>
      </c>
      <c r="R34" s="67"/>
      <c r="S34" s="67"/>
      <c r="T34" s="67"/>
      <c r="U34" s="67"/>
      <c r="V34" s="67"/>
      <c r="W34" s="67"/>
      <c r="X34" s="67"/>
      <c r="Y34" s="98"/>
      <c r="Z34" s="96"/>
    </row>
    <row r="35" spans="1:27" ht="20.100000000000001" customHeight="1" x14ac:dyDescent="0.15">
      <c r="A35" s="72"/>
      <c r="B35" s="72"/>
      <c r="C35" s="100"/>
      <c r="D35" s="97"/>
      <c r="E35" s="97"/>
      <c r="F35" s="97"/>
      <c r="G35" s="97"/>
      <c r="H35" s="97"/>
      <c r="I35" s="94"/>
      <c r="J35" s="99" t="s">
        <v>25</v>
      </c>
      <c r="K35" s="98"/>
      <c r="L35" s="98"/>
      <c r="M35" s="98"/>
      <c r="N35" s="98"/>
      <c r="O35" s="98"/>
      <c r="P35" s="98"/>
      <c r="Q35" s="98"/>
      <c r="R35" s="98"/>
      <c r="S35" s="98"/>
      <c r="T35" s="98"/>
      <c r="U35" s="98"/>
      <c r="V35" s="98"/>
      <c r="W35" s="98"/>
      <c r="X35" s="98"/>
      <c r="Y35" s="98"/>
      <c r="Z35" s="96"/>
    </row>
    <row r="36" spans="1:27" ht="20.100000000000001" customHeight="1" x14ac:dyDescent="0.15">
      <c r="A36" s="72">
        <f>IFERROR(IF(AND(TRIM($I36)&lt;&gt;"", NOT(AND(ISNUMBER(VALUE(SUBSTITUTE($I36,"-",""))), IFERROR(SEARCH("-",$I36),0)&gt;0))),1001,0),3)</f>
        <v>0</v>
      </c>
      <c r="B36" s="72"/>
      <c r="C36" s="91"/>
      <c r="D36" s="92">
        <v>9</v>
      </c>
      <c r="E36" s="67" t="s">
        <v>26</v>
      </c>
      <c r="F36" s="67"/>
      <c r="G36" s="67"/>
      <c r="H36" s="67"/>
      <c r="I36" s="24"/>
      <c r="J36" s="24"/>
      <c r="K36" s="24"/>
      <c r="L36" s="24"/>
      <c r="M36" s="24"/>
      <c r="N36" s="98"/>
      <c r="O36" s="98"/>
      <c r="P36" s="98"/>
      <c r="Q36" s="98"/>
      <c r="R36" s="98"/>
      <c r="S36" s="98"/>
      <c r="T36" s="98"/>
      <c r="U36" s="98"/>
      <c r="V36" s="98"/>
      <c r="W36" s="98"/>
      <c r="X36" s="98"/>
      <c r="Y36" s="98"/>
      <c r="Z36" s="96"/>
    </row>
    <row r="37" spans="1:27" ht="20.100000000000001" customHeight="1" x14ac:dyDescent="0.15">
      <c r="A37" s="72"/>
      <c r="B37" s="72"/>
      <c r="C37" s="100"/>
      <c r="D37" s="97"/>
      <c r="E37" s="97"/>
      <c r="F37" s="97"/>
      <c r="G37" s="97"/>
      <c r="H37" s="97"/>
      <c r="I37" s="94"/>
      <c r="J37" s="99" t="s">
        <v>25</v>
      </c>
      <c r="K37" s="98"/>
      <c r="L37" s="98"/>
      <c r="M37" s="98"/>
      <c r="N37" s="98"/>
      <c r="O37" s="98"/>
      <c r="P37" s="98"/>
      <c r="Q37" s="98"/>
      <c r="R37" s="98"/>
      <c r="S37" s="98"/>
      <c r="T37" s="98"/>
      <c r="U37" s="98"/>
      <c r="V37" s="98"/>
      <c r="W37" s="98"/>
      <c r="X37" s="98"/>
      <c r="Y37" s="98"/>
      <c r="Z37" s="96"/>
    </row>
    <row r="38" spans="1:27" ht="20.100000000000001" customHeight="1" x14ac:dyDescent="0.15">
      <c r="A38" s="72">
        <f>IFERROR(IF(NOT(IFERROR(SEARCH("@",$I38),0)&gt;0),1001,0),3)</f>
        <v>1001</v>
      </c>
      <c r="B38" s="72"/>
      <c r="C38" s="100"/>
      <c r="D38" s="92">
        <v>10</v>
      </c>
      <c r="E38" s="67" t="s">
        <v>27</v>
      </c>
      <c r="F38" s="67"/>
      <c r="G38" s="67"/>
      <c r="H38" s="67"/>
      <c r="I38" s="30"/>
      <c r="J38" s="24"/>
      <c r="K38" s="24"/>
      <c r="L38" s="24"/>
      <c r="M38" s="24"/>
      <c r="N38" s="24"/>
      <c r="O38" s="24"/>
      <c r="P38" s="24"/>
      <c r="Q38" s="31"/>
      <c r="R38" s="24"/>
      <c r="S38" s="24"/>
      <c r="T38" s="24"/>
      <c r="U38" s="24"/>
      <c r="V38" s="24"/>
      <c r="W38" s="24"/>
      <c r="X38" s="24"/>
      <c r="Y38" s="24"/>
      <c r="Z38" s="96"/>
    </row>
    <row r="39" spans="1:27" ht="20.100000000000001" customHeight="1" x14ac:dyDescent="0.15">
      <c r="A39" s="72"/>
      <c r="B39" s="72"/>
      <c r="C39" s="100"/>
      <c r="D39" s="92"/>
      <c r="E39" s="67"/>
      <c r="F39" s="67"/>
      <c r="G39" s="67"/>
      <c r="H39" s="67"/>
      <c r="I39" s="94"/>
      <c r="J39" s="105" t="s">
        <v>55</v>
      </c>
      <c r="K39" s="106"/>
      <c r="L39" s="99"/>
      <c r="M39" s="99"/>
      <c r="N39" s="99"/>
      <c r="O39" s="99"/>
      <c r="P39" s="99"/>
      <c r="Q39" s="107"/>
      <c r="R39" s="99"/>
      <c r="S39" s="99"/>
      <c r="T39" s="99"/>
      <c r="U39" s="99"/>
      <c r="V39" s="99"/>
      <c r="W39" s="99"/>
      <c r="X39" s="99"/>
      <c r="Y39" s="99"/>
      <c r="Z39" s="97"/>
      <c r="AA39" s="108"/>
    </row>
    <row r="40" spans="1:27" ht="20.100000000000001" customHeight="1" x14ac:dyDescent="0.15">
      <c r="A40" s="72">
        <f>IFERROR(IF(AND($I40&lt;&gt;"一致する", $I40&lt;&gt;"一致しない"),1001,0),3)</f>
        <v>0</v>
      </c>
      <c r="B40" s="72"/>
      <c r="C40" s="91"/>
      <c r="D40" s="92">
        <v>11</v>
      </c>
      <c r="E40" s="67" t="s">
        <v>28</v>
      </c>
      <c r="F40" s="67"/>
      <c r="G40" s="67"/>
      <c r="H40" s="67"/>
      <c r="I40" s="24" t="s">
        <v>29</v>
      </c>
      <c r="J40" s="24"/>
      <c r="K40" s="24"/>
      <c r="L40" s="24"/>
      <c r="M40" s="24"/>
      <c r="N40" s="97"/>
      <c r="O40" s="97"/>
      <c r="P40" s="97"/>
      <c r="Q40" s="97"/>
      <c r="R40" s="97"/>
      <c r="S40" s="97"/>
      <c r="T40" s="97"/>
      <c r="U40" s="97"/>
      <c r="V40" s="97"/>
      <c r="W40" s="97"/>
      <c r="X40" s="97"/>
      <c r="Y40" s="97"/>
      <c r="Z40" s="96"/>
      <c r="AA40" s="97"/>
    </row>
    <row r="41" spans="1:27" ht="20.100000000000001" customHeight="1" x14ac:dyDescent="0.15">
      <c r="A41" s="72"/>
      <c r="B41" s="72"/>
      <c r="C41" s="100"/>
      <c r="D41" s="97"/>
      <c r="E41" s="97"/>
      <c r="F41" s="97"/>
      <c r="G41" s="97"/>
      <c r="H41" s="97"/>
      <c r="I41" s="103"/>
      <c r="J41" s="109" t="s">
        <v>49</v>
      </c>
      <c r="K41" s="99"/>
      <c r="L41" s="99"/>
      <c r="M41" s="99"/>
      <c r="N41" s="99"/>
      <c r="O41" s="99"/>
      <c r="P41" s="99"/>
      <c r="Q41" s="99"/>
      <c r="R41" s="99"/>
      <c r="S41" s="99"/>
      <c r="T41" s="99"/>
      <c r="U41" s="99"/>
      <c r="V41" s="99"/>
      <c r="W41" s="99"/>
      <c r="X41" s="99"/>
      <c r="Y41" s="99"/>
      <c r="Z41" s="110"/>
      <c r="AA41" s="97"/>
    </row>
    <row r="42" spans="1:27" ht="20.100000000000001" customHeight="1" x14ac:dyDescent="0.15">
      <c r="A42" s="72"/>
      <c r="B42" s="72"/>
      <c r="C42" s="111"/>
      <c r="D42" s="112"/>
      <c r="E42" s="112"/>
      <c r="F42" s="112"/>
      <c r="G42" s="112"/>
      <c r="H42" s="112"/>
      <c r="I42" s="113"/>
      <c r="J42" s="113"/>
      <c r="K42" s="114"/>
      <c r="L42" s="113"/>
      <c r="M42" s="113"/>
      <c r="N42" s="113"/>
      <c r="O42" s="113"/>
      <c r="P42" s="113"/>
      <c r="Q42" s="113"/>
      <c r="R42" s="113"/>
      <c r="S42" s="113"/>
      <c r="T42" s="113"/>
      <c r="U42" s="113"/>
      <c r="V42" s="113"/>
      <c r="W42" s="113"/>
      <c r="X42" s="113"/>
      <c r="Y42" s="113"/>
      <c r="Z42" s="115"/>
    </row>
    <row r="43" spans="1:27" ht="15" customHeight="1" x14ac:dyDescent="0.15">
      <c r="A43" s="72"/>
      <c r="B43" s="72"/>
      <c r="C43" s="97"/>
      <c r="D43" s="97"/>
      <c r="E43" s="97"/>
      <c r="F43" s="97"/>
      <c r="G43" s="97"/>
      <c r="H43" s="97"/>
      <c r="I43" s="116"/>
      <c r="J43" s="117"/>
      <c r="K43" s="117"/>
      <c r="L43" s="117"/>
      <c r="M43" s="117"/>
      <c r="N43" s="117"/>
      <c r="O43" s="117"/>
      <c r="P43" s="117"/>
      <c r="Q43" s="117"/>
      <c r="R43" s="117"/>
      <c r="S43" s="117"/>
      <c r="T43" s="117"/>
      <c r="U43" s="117"/>
      <c r="V43" s="117"/>
      <c r="W43" s="117"/>
      <c r="X43" s="117"/>
      <c r="Y43" s="117"/>
      <c r="Z43" s="97"/>
    </row>
    <row r="44" spans="1:27" ht="15.75" hidden="1" customHeight="1" x14ac:dyDescent="0.15">
      <c r="A44" s="72"/>
      <c r="B44" s="72"/>
      <c r="C44" s="97"/>
      <c r="D44" s="97"/>
      <c r="E44" s="97"/>
      <c r="F44" s="97"/>
      <c r="G44" s="97"/>
      <c r="H44" s="97"/>
      <c r="I44" s="117"/>
      <c r="J44" s="97"/>
      <c r="K44" s="97"/>
      <c r="L44" s="97"/>
      <c r="M44" s="97"/>
      <c r="N44" s="97"/>
      <c r="O44" s="97"/>
      <c r="P44" s="97"/>
      <c r="Q44" s="97"/>
      <c r="R44" s="97"/>
      <c r="S44" s="97"/>
      <c r="T44" s="97"/>
      <c r="U44" s="97"/>
      <c r="V44" s="97"/>
      <c r="W44" s="97"/>
      <c r="X44" s="97"/>
      <c r="Y44" s="97"/>
      <c r="Z44" s="97"/>
    </row>
    <row r="45" spans="1:27" ht="15.75" hidden="1" customHeight="1" x14ac:dyDescent="0.15">
      <c r="A45" s="72"/>
      <c r="B45" s="72"/>
      <c r="C45" s="97"/>
      <c r="D45" s="97"/>
      <c r="E45" s="97"/>
      <c r="F45" s="97"/>
      <c r="G45" s="97"/>
      <c r="H45" s="97"/>
      <c r="I45" s="117"/>
      <c r="J45" s="97"/>
      <c r="K45" s="97"/>
      <c r="L45" s="97"/>
      <c r="M45" s="97"/>
      <c r="N45" s="97"/>
      <c r="O45" s="97"/>
      <c r="P45" s="97"/>
      <c r="Q45" s="97"/>
      <c r="R45" s="97"/>
      <c r="S45" s="97"/>
      <c r="T45" s="97"/>
      <c r="U45" s="97"/>
      <c r="V45" s="97"/>
      <c r="W45" s="97"/>
      <c r="X45" s="97"/>
      <c r="Y45" s="97"/>
      <c r="Z45" s="97"/>
    </row>
    <row r="46" spans="1:27" ht="15.75" hidden="1" customHeight="1" x14ac:dyDescent="0.15">
      <c r="A46" s="72"/>
      <c r="B46" s="72"/>
      <c r="C46" s="97"/>
      <c r="D46" s="97"/>
      <c r="E46" s="97"/>
      <c r="F46" s="97"/>
      <c r="G46" s="97"/>
      <c r="H46" s="97"/>
      <c r="I46" s="117"/>
      <c r="J46" s="97"/>
      <c r="K46" s="97"/>
      <c r="L46" s="97"/>
      <c r="M46" s="97"/>
      <c r="N46" s="97"/>
      <c r="O46" s="97"/>
      <c r="P46" s="97"/>
      <c r="Q46" s="97"/>
      <c r="R46" s="97"/>
      <c r="S46" s="97"/>
      <c r="T46" s="97"/>
      <c r="U46" s="97"/>
      <c r="V46" s="97"/>
      <c r="W46" s="97"/>
      <c r="X46" s="97"/>
      <c r="Y46" s="97"/>
      <c r="Z46" s="97"/>
    </row>
    <row r="47" spans="1:27" ht="15.75" hidden="1" customHeight="1" x14ac:dyDescent="0.15">
      <c r="A47" s="72"/>
      <c r="B47" s="72"/>
      <c r="C47" s="97"/>
      <c r="D47" s="97"/>
      <c r="E47" s="97"/>
      <c r="F47" s="97"/>
      <c r="G47" s="97"/>
      <c r="H47" s="97"/>
      <c r="I47" s="117"/>
      <c r="J47" s="97"/>
      <c r="K47" s="97"/>
      <c r="L47" s="97"/>
      <c r="M47" s="97"/>
      <c r="N47" s="97"/>
      <c r="O47" s="97"/>
      <c r="P47" s="97"/>
      <c r="Q47" s="97"/>
      <c r="R47" s="97"/>
      <c r="S47" s="97"/>
      <c r="T47" s="97"/>
      <c r="U47" s="97"/>
      <c r="V47" s="97"/>
      <c r="W47" s="97"/>
      <c r="X47" s="97"/>
      <c r="Y47" s="97"/>
      <c r="Z47" s="97"/>
    </row>
    <row r="48" spans="1:27" ht="15.75" hidden="1" customHeight="1" x14ac:dyDescent="0.15">
      <c r="A48" s="72"/>
      <c r="B48" s="72"/>
      <c r="C48" s="97"/>
      <c r="D48" s="97"/>
      <c r="E48" s="97"/>
      <c r="F48" s="97"/>
      <c r="G48" s="97"/>
      <c r="H48" s="97"/>
      <c r="I48" s="117"/>
      <c r="J48" s="97"/>
      <c r="K48" s="97"/>
      <c r="L48" s="97"/>
      <c r="M48" s="97"/>
      <c r="N48" s="97"/>
      <c r="O48" s="97"/>
      <c r="P48" s="97"/>
      <c r="Q48" s="97"/>
      <c r="R48" s="97"/>
      <c r="S48" s="97"/>
      <c r="T48" s="97"/>
      <c r="U48" s="97"/>
      <c r="V48" s="97"/>
      <c r="W48" s="97"/>
      <c r="X48" s="97"/>
      <c r="Y48" s="97"/>
      <c r="Z48" s="97"/>
    </row>
    <row r="49" spans="1:26" ht="15.75" hidden="1" customHeight="1" x14ac:dyDescent="0.15">
      <c r="A49" s="72"/>
      <c r="B49" s="72"/>
      <c r="C49" s="97"/>
      <c r="D49" s="97"/>
      <c r="E49" s="97"/>
      <c r="F49" s="97"/>
      <c r="G49" s="97"/>
      <c r="H49" s="97"/>
      <c r="I49" s="117"/>
      <c r="J49" s="97"/>
      <c r="K49" s="97"/>
      <c r="L49" s="97"/>
      <c r="M49" s="97"/>
      <c r="N49" s="97"/>
      <c r="O49" s="97"/>
      <c r="P49" s="97"/>
      <c r="Q49" s="97"/>
      <c r="R49" s="97"/>
      <c r="S49" s="97"/>
      <c r="T49" s="97"/>
      <c r="U49" s="97"/>
      <c r="V49" s="97"/>
      <c r="W49" s="97"/>
      <c r="X49" s="97"/>
      <c r="Y49" s="97"/>
      <c r="Z49" s="97"/>
    </row>
    <row r="50" spans="1:26" ht="15.75" hidden="1" customHeight="1" x14ac:dyDescent="0.15">
      <c r="A50" s="72"/>
      <c r="B50" s="72"/>
      <c r="C50" s="97"/>
      <c r="D50" s="97"/>
      <c r="E50" s="97"/>
      <c r="F50" s="97"/>
      <c r="G50" s="97"/>
      <c r="H50" s="97"/>
      <c r="I50" s="117"/>
      <c r="J50" s="97"/>
      <c r="K50" s="97"/>
      <c r="L50" s="97"/>
      <c r="M50" s="97"/>
      <c r="N50" s="97"/>
      <c r="O50" s="97"/>
      <c r="P50" s="97"/>
      <c r="Q50" s="97"/>
      <c r="R50" s="97"/>
      <c r="S50" s="97"/>
      <c r="T50" s="97"/>
      <c r="U50" s="97"/>
      <c r="V50" s="97"/>
      <c r="W50" s="97"/>
      <c r="X50" s="97"/>
      <c r="Y50" s="97"/>
      <c r="Z50" s="97"/>
    </row>
    <row r="51" spans="1:26" ht="15.75" hidden="1" customHeight="1" x14ac:dyDescent="0.15">
      <c r="A51" s="72"/>
      <c r="B51" s="72"/>
      <c r="C51" s="97"/>
      <c r="D51" s="97"/>
      <c r="E51" s="97"/>
      <c r="F51" s="97"/>
      <c r="G51" s="97"/>
      <c r="H51" s="97"/>
      <c r="I51" s="117"/>
      <c r="J51" s="97"/>
      <c r="K51" s="97"/>
      <c r="L51" s="97"/>
      <c r="M51" s="97"/>
      <c r="N51" s="97"/>
      <c r="O51" s="97"/>
      <c r="P51" s="97"/>
      <c r="Q51" s="97"/>
      <c r="R51" s="97"/>
      <c r="S51" s="97"/>
      <c r="T51" s="97"/>
      <c r="U51" s="97"/>
      <c r="V51" s="97"/>
      <c r="W51" s="97"/>
      <c r="X51" s="97"/>
      <c r="Y51" s="97"/>
      <c r="Z51" s="97"/>
    </row>
    <row r="52" spans="1:26" ht="15.75" hidden="1" customHeight="1" x14ac:dyDescent="0.15">
      <c r="A52" s="72"/>
      <c r="B52" s="72"/>
      <c r="C52" s="97"/>
      <c r="D52" s="97"/>
      <c r="E52" s="97"/>
      <c r="F52" s="97"/>
      <c r="G52" s="97"/>
      <c r="H52" s="97"/>
      <c r="I52" s="117"/>
      <c r="J52" s="97"/>
      <c r="K52" s="97"/>
      <c r="L52" s="97"/>
      <c r="M52" s="97"/>
      <c r="N52" s="97"/>
      <c r="O52" s="97"/>
      <c r="P52" s="97"/>
      <c r="Q52" s="97"/>
      <c r="R52" s="97"/>
      <c r="S52" s="97"/>
      <c r="T52" s="97"/>
      <c r="U52" s="97"/>
      <c r="V52" s="97"/>
      <c r="W52" s="97"/>
      <c r="X52" s="97"/>
      <c r="Y52" s="97"/>
      <c r="Z52" s="97"/>
    </row>
    <row r="53" spans="1:26" ht="15.75" hidden="1" customHeight="1" x14ac:dyDescent="0.15">
      <c r="A53" s="72"/>
      <c r="B53" s="72"/>
      <c r="C53" s="97"/>
      <c r="D53" s="97"/>
      <c r="E53" s="97"/>
      <c r="F53" s="97"/>
      <c r="G53" s="97"/>
      <c r="H53" s="97"/>
      <c r="I53" s="117"/>
      <c r="J53" s="97"/>
      <c r="K53" s="97"/>
      <c r="L53" s="97"/>
      <c r="M53" s="97"/>
      <c r="N53" s="97"/>
      <c r="O53" s="97"/>
      <c r="P53" s="97"/>
      <c r="Q53" s="97"/>
      <c r="R53" s="97"/>
      <c r="S53" s="97"/>
      <c r="T53" s="97"/>
      <c r="U53" s="97"/>
      <c r="V53" s="97"/>
      <c r="W53" s="97"/>
      <c r="X53" s="97"/>
      <c r="Y53" s="97"/>
      <c r="Z53" s="97"/>
    </row>
    <row r="54" spans="1:26" ht="15.75" hidden="1" customHeight="1" x14ac:dyDescent="0.15">
      <c r="A54" s="72"/>
      <c r="B54" s="72"/>
      <c r="C54" s="97"/>
      <c r="D54" s="97"/>
      <c r="E54" s="97"/>
      <c r="F54" s="97"/>
      <c r="G54" s="97"/>
      <c r="H54" s="97"/>
      <c r="I54" s="117"/>
      <c r="J54" s="97"/>
      <c r="K54" s="97"/>
      <c r="L54" s="97"/>
      <c r="M54" s="97"/>
      <c r="N54" s="97"/>
      <c r="O54" s="97"/>
      <c r="P54" s="97"/>
      <c r="Q54" s="97"/>
      <c r="R54" s="97"/>
      <c r="S54" s="97"/>
      <c r="T54" s="97"/>
      <c r="U54" s="97"/>
      <c r="V54" s="97"/>
      <c r="W54" s="97"/>
      <c r="X54" s="97"/>
      <c r="Y54" s="97"/>
      <c r="Z54" s="97"/>
    </row>
    <row r="55" spans="1:26" ht="15.75" hidden="1" customHeight="1" x14ac:dyDescent="0.15">
      <c r="A55" s="72"/>
      <c r="B55" s="72"/>
      <c r="C55" s="97"/>
      <c r="D55" s="97"/>
      <c r="E55" s="97"/>
      <c r="F55" s="97"/>
      <c r="G55" s="97"/>
      <c r="H55" s="97"/>
      <c r="I55" s="117"/>
      <c r="J55" s="97"/>
      <c r="K55" s="97"/>
      <c r="L55" s="97"/>
      <c r="M55" s="97"/>
      <c r="N55" s="97"/>
      <c r="O55" s="97"/>
      <c r="P55" s="97"/>
      <c r="Q55" s="97"/>
      <c r="R55" s="97"/>
      <c r="S55" s="97"/>
      <c r="T55" s="97"/>
      <c r="U55" s="97"/>
      <c r="V55" s="97"/>
      <c r="W55" s="97"/>
      <c r="X55" s="97"/>
      <c r="Y55" s="97"/>
      <c r="Z55" s="97"/>
    </row>
    <row r="56" spans="1:26" ht="15.75" hidden="1" customHeight="1" x14ac:dyDescent="0.15">
      <c r="A56" s="72"/>
      <c r="B56" s="72"/>
      <c r="C56" s="97"/>
      <c r="D56" s="97"/>
      <c r="E56" s="97"/>
      <c r="F56" s="97"/>
      <c r="G56" s="97"/>
      <c r="H56" s="97"/>
      <c r="I56" s="117"/>
      <c r="J56" s="97"/>
      <c r="K56" s="97"/>
      <c r="L56" s="97"/>
      <c r="M56" s="97"/>
      <c r="N56" s="97"/>
      <c r="O56" s="97"/>
      <c r="P56" s="97"/>
      <c r="Q56" s="97"/>
      <c r="R56" s="97"/>
      <c r="S56" s="97"/>
      <c r="T56" s="97"/>
      <c r="U56" s="97"/>
      <c r="V56" s="97"/>
      <c r="W56" s="97"/>
      <c r="X56" s="97"/>
      <c r="Y56" s="97"/>
      <c r="Z56" s="97"/>
    </row>
    <row r="57" spans="1:26" ht="15.75" hidden="1" customHeight="1" x14ac:dyDescent="0.15">
      <c r="A57" s="72"/>
      <c r="B57" s="72"/>
      <c r="C57" s="97"/>
      <c r="D57" s="97"/>
      <c r="E57" s="97"/>
      <c r="F57" s="97"/>
      <c r="G57" s="97"/>
      <c r="H57" s="97"/>
      <c r="I57" s="117"/>
      <c r="J57" s="97"/>
      <c r="K57" s="97"/>
      <c r="L57" s="97"/>
      <c r="M57" s="97"/>
      <c r="N57" s="97"/>
      <c r="O57" s="97"/>
      <c r="P57" s="97"/>
      <c r="Q57" s="97"/>
      <c r="R57" s="97"/>
      <c r="S57" s="97"/>
      <c r="T57" s="97"/>
      <c r="U57" s="97"/>
      <c r="V57" s="97"/>
      <c r="W57" s="97"/>
      <c r="X57" s="97"/>
      <c r="Y57" s="97"/>
      <c r="Z57" s="97"/>
    </row>
    <row r="58" spans="1:26" ht="15.75" hidden="1" customHeight="1" x14ac:dyDescent="0.15">
      <c r="A58" s="72"/>
      <c r="B58" s="72"/>
      <c r="C58" s="97"/>
      <c r="D58" s="97"/>
      <c r="E58" s="97"/>
      <c r="F58" s="97"/>
      <c r="G58" s="97"/>
      <c r="H58" s="97"/>
      <c r="I58" s="117"/>
      <c r="J58" s="97"/>
      <c r="K58" s="97"/>
      <c r="L58" s="97"/>
      <c r="M58" s="97"/>
      <c r="N58" s="97"/>
      <c r="O58" s="97"/>
      <c r="P58" s="97"/>
      <c r="Q58" s="97"/>
      <c r="R58" s="97"/>
      <c r="S58" s="97"/>
      <c r="T58" s="97"/>
      <c r="U58" s="97"/>
      <c r="V58" s="97"/>
      <c r="W58" s="97"/>
      <c r="X58" s="97"/>
      <c r="Y58" s="97"/>
      <c r="Z58" s="97"/>
    </row>
    <row r="59" spans="1:26" ht="15" customHeight="1" x14ac:dyDescent="0.15">
      <c r="A59" s="72"/>
      <c r="B59" s="72"/>
      <c r="C59" s="97"/>
      <c r="D59" s="97"/>
      <c r="E59" s="97"/>
      <c r="F59" s="97"/>
      <c r="G59" s="97"/>
      <c r="H59" s="97"/>
      <c r="I59" s="117"/>
      <c r="J59" s="97"/>
      <c r="K59" s="97"/>
      <c r="L59" s="97"/>
      <c r="M59" s="97"/>
      <c r="N59" s="97"/>
      <c r="O59" s="97"/>
      <c r="P59" s="97"/>
      <c r="Q59" s="97"/>
      <c r="R59" s="97"/>
      <c r="S59" s="97"/>
      <c r="T59" s="97"/>
      <c r="U59" s="97"/>
      <c r="V59" s="97"/>
      <c r="W59" s="97"/>
      <c r="X59" s="97"/>
      <c r="Y59" s="97"/>
      <c r="Z59" s="97"/>
    </row>
    <row r="60" spans="1:26" ht="20.100000000000001" customHeight="1" x14ac:dyDescent="0.15">
      <c r="A60" s="72"/>
      <c r="B60" s="72"/>
      <c r="C60" s="84" t="s">
        <v>30</v>
      </c>
      <c r="D60" s="85"/>
      <c r="E60" s="85"/>
      <c r="F60" s="85"/>
      <c r="G60" s="85"/>
      <c r="H60" s="86"/>
      <c r="I60" s="118"/>
      <c r="J60" s="67"/>
      <c r="K60" s="67"/>
      <c r="L60" s="67"/>
      <c r="M60" s="67"/>
      <c r="N60" s="67"/>
      <c r="O60" s="67"/>
      <c r="P60" s="67"/>
      <c r="Q60" s="67"/>
      <c r="R60" s="67"/>
      <c r="S60" s="67"/>
      <c r="T60" s="67"/>
      <c r="U60" s="67"/>
      <c r="V60" s="67"/>
      <c r="W60" s="67"/>
      <c r="X60" s="67"/>
      <c r="Y60" s="67"/>
    </row>
    <row r="61" spans="1:26" ht="15" customHeight="1" x14ac:dyDescent="0.15">
      <c r="A61" s="72"/>
      <c r="B61" s="72"/>
      <c r="C61" s="87"/>
      <c r="D61" s="88"/>
      <c r="E61" s="88"/>
      <c r="F61" s="88"/>
      <c r="G61" s="88"/>
      <c r="H61" s="88"/>
      <c r="I61" s="89"/>
      <c r="J61" s="89"/>
      <c r="K61" s="89"/>
      <c r="L61" s="89"/>
      <c r="M61" s="89"/>
      <c r="N61" s="89"/>
      <c r="O61" s="89"/>
      <c r="P61" s="89"/>
      <c r="Q61" s="89"/>
      <c r="R61" s="89"/>
      <c r="S61" s="89"/>
      <c r="T61" s="89"/>
      <c r="U61" s="89"/>
      <c r="V61" s="89"/>
      <c r="W61" s="89"/>
      <c r="X61" s="89"/>
      <c r="Y61" s="89"/>
      <c r="Z61" s="90"/>
    </row>
    <row r="62" spans="1:26" ht="20.100000000000001" customHeight="1" x14ac:dyDescent="0.15">
      <c r="A62" s="72"/>
      <c r="B62" s="72"/>
      <c r="C62" s="87"/>
      <c r="D62" s="119" t="s">
        <v>31</v>
      </c>
      <c r="E62" s="119"/>
      <c r="F62" s="119"/>
      <c r="G62" s="119"/>
      <c r="H62" s="119"/>
      <c r="I62" s="119"/>
      <c r="J62" s="119"/>
      <c r="K62" s="119"/>
      <c r="L62" s="119"/>
      <c r="M62" s="119"/>
      <c r="N62" s="119"/>
      <c r="O62" s="119"/>
      <c r="P62" s="119"/>
      <c r="Q62" s="119"/>
      <c r="R62" s="119"/>
      <c r="S62" s="119"/>
      <c r="T62" s="119"/>
      <c r="U62" s="119"/>
      <c r="V62" s="119"/>
      <c r="W62" s="119"/>
      <c r="X62" s="119"/>
      <c r="Y62" s="119"/>
      <c r="Z62" s="96"/>
    </row>
    <row r="63" spans="1:26" ht="20.100000000000001" customHeight="1" x14ac:dyDescent="0.15">
      <c r="A63" s="72">
        <f>IFERROR(IF(AND($I63&lt;&gt;"しない", $I63&lt;&gt;"する"),1001,0),3)</f>
        <v>1001</v>
      </c>
      <c r="B63" s="72"/>
      <c r="C63" s="91"/>
      <c r="D63" s="92">
        <v>1</v>
      </c>
      <c r="E63" s="97" t="s">
        <v>32</v>
      </c>
      <c r="F63" s="97"/>
      <c r="G63" s="97"/>
      <c r="H63" s="97"/>
      <c r="I63" s="24"/>
      <c r="J63" s="24"/>
      <c r="K63" s="24"/>
      <c r="L63" s="24"/>
      <c r="M63" s="24"/>
      <c r="N63" s="97"/>
      <c r="O63" s="97"/>
      <c r="P63" s="97"/>
      <c r="Q63" s="97"/>
      <c r="R63" s="97"/>
      <c r="S63" s="97"/>
      <c r="T63" s="97"/>
      <c r="U63" s="97"/>
      <c r="V63" s="97"/>
      <c r="W63" s="97"/>
      <c r="X63" s="97"/>
      <c r="Y63" s="97"/>
      <c r="Z63" s="96"/>
    </row>
    <row r="64" spans="1:26" ht="20.100000000000001" customHeight="1" x14ac:dyDescent="0.15">
      <c r="A64" s="72"/>
      <c r="B64" s="72"/>
      <c r="C64" s="91"/>
      <c r="D64" s="97"/>
      <c r="E64" s="97"/>
      <c r="F64" s="97"/>
      <c r="G64" s="97"/>
      <c r="H64" s="97"/>
      <c r="I64" s="103"/>
      <c r="J64" s="99" t="s">
        <v>5</v>
      </c>
      <c r="K64" s="98"/>
      <c r="L64" s="98"/>
      <c r="M64" s="98"/>
      <c r="N64" s="98"/>
      <c r="O64" s="98"/>
      <c r="P64" s="98"/>
      <c r="Q64" s="98"/>
      <c r="R64" s="98"/>
      <c r="S64" s="98"/>
      <c r="T64" s="98"/>
      <c r="U64" s="98"/>
      <c r="V64" s="98"/>
      <c r="W64" s="98"/>
      <c r="X64" s="98"/>
      <c r="Y64" s="98"/>
      <c r="Z64" s="96"/>
    </row>
    <row r="65" spans="1:26" ht="20.100000000000001" hidden="1" customHeight="1" x14ac:dyDescent="0.15">
      <c r="A65" s="72"/>
      <c r="B65" s="72"/>
      <c r="C65" s="91"/>
      <c r="D65" s="97"/>
      <c r="E65" s="97"/>
      <c r="F65" s="97"/>
      <c r="G65" s="97"/>
      <c r="H65" s="97"/>
      <c r="I65" s="103"/>
      <c r="J65" s="98"/>
      <c r="K65" s="98"/>
      <c r="L65" s="98"/>
      <c r="M65" s="98"/>
      <c r="N65" s="98"/>
      <c r="O65" s="98"/>
      <c r="P65" s="98"/>
      <c r="Q65" s="98"/>
      <c r="R65" s="98"/>
      <c r="S65" s="98"/>
      <c r="T65" s="98"/>
      <c r="U65" s="98"/>
      <c r="V65" s="98"/>
      <c r="W65" s="98"/>
      <c r="X65" s="98"/>
      <c r="Y65" s="98"/>
      <c r="Z65" s="96"/>
    </row>
    <row r="66" spans="1:26" ht="20.100000000000001" hidden="1" customHeight="1" x14ac:dyDescent="0.15">
      <c r="A66" s="72"/>
      <c r="B66" s="72"/>
      <c r="C66" s="91"/>
      <c r="D66" s="97"/>
      <c r="E66" s="97"/>
      <c r="F66" s="97"/>
      <c r="G66" s="97"/>
      <c r="H66" s="97"/>
      <c r="I66" s="103"/>
      <c r="J66" s="98"/>
      <c r="K66" s="98"/>
      <c r="L66" s="98"/>
      <c r="M66" s="98"/>
      <c r="N66" s="98"/>
      <c r="O66" s="98"/>
      <c r="P66" s="98"/>
      <c r="Q66" s="98"/>
      <c r="R66" s="98"/>
      <c r="S66" s="98"/>
      <c r="T66" s="98"/>
      <c r="U66" s="98"/>
      <c r="V66" s="98"/>
      <c r="W66" s="98"/>
      <c r="X66" s="98"/>
      <c r="Y66" s="98"/>
      <c r="Z66" s="96"/>
    </row>
    <row r="67" spans="1:26" ht="20.100000000000001" hidden="1" customHeight="1" x14ac:dyDescent="0.15">
      <c r="A67" s="72"/>
      <c r="B67" s="72"/>
      <c r="C67" s="91"/>
      <c r="D67" s="97"/>
      <c r="E67" s="97"/>
      <c r="F67" s="97"/>
      <c r="G67" s="97"/>
      <c r="H67" s="97"/>
      <c r="I67" s="103"/>
      <c r="J67" s="98"/>
      <c r="K67" s="98"/>
      <c r="L67" s="98"/>
      <c r="M67" s="98"/>
      <c r="N67" s="98"/>
      <c r="O67" s="98"/>
      <c r="P67" s="98"/>
      <c r="Q67" s="98"/>
      <c r="R67" s="98"/>
      <c r="S67" s="98"/>
      <c r="T67" s="98"/>
      <c r="U67" s="98"/>
      <c r="V67" s="98"/>
      <c r="W67" s="98"/>
      <c r="X67" s="98"/>
      <c r="Y67" s="98"/>
      <c r="Z67" s="96"/>
    </row>
    <row r="68" spans="1:26" ht="20.100000000000001" hidden="1" customHeight="1" x14ac:dyDescent="0.15">
      <c r="A68" s="72"/>
      <c r="B68" s="72"/>
      <c r="C68" s="91"/>
      <c r="D68" s="97"/>
      <c r="E68" s="97"/>
      <c r="F68" s="97"/>
      <c r="G68" s="97"/>
      <c r="H68" s="97"/>
      <c r="I68" s="103"/>
      <c r="J68" s="98"/>
      <c r="K68" s="98"/>
      <c r="L68" s="98"/>
      <c r="M68" s="98"/>
      <c r="N68" s="98"/>
      <c r="O68" s="98"/>
      <c r="P68" s="98"/>
      <c r="Q68" s="98"/>
      <c r="R68" s="98"/>
      <c r="S68" s="98"/>
      <c r="T68" s="98"/>
      <c r="U68" s="98"/>
      <c r="V68" s="98"/>
      <c r="W68" s="98"/>
      <c r="X68" s="98"/>
      <c r="Y68" s="98"/>
      <c r="Z68" s="96"/>
    </row>
    <row r="69" spans="1:26" ht="20.100000000000001" customHeight="1" x14ac:dyDescent="0.15">
      <c r="A69" s="72">
        <f>IFERROR(IF(OR(AND($I63="する",TRIM($I69)=""),AND($I63="しない",NOT(ISBLANK($I69)))),1001,0),3)</f>
        <v>0</v>
      </c>
      <c r="B69" s="72"/>
      <c r="C69" s="91"/>
      <c r="D69" s="92">
        <v>2</v>
      </c>
      <c r="E69" s="67" t="s">
        <v>11</v>
      </c>
      <c r="F69" s="67"/>
      <c r="G69" s="67"/>
      <c r="H69" s="67"/>
      <c r="I69" s="32"/>
      <c r="J69" s="33"/>
      <c r="K69" s="33"/>
      <c r="L69" s="33"/>
      <c r="M69" s="33"/>
      <c r="N69" s="97"/>
      <c r="O69" s="97"/>
      <c r="P69" s="97"/>
      <c r="Q69" s="97"/>
      <c r="R69" s="97"/>
      <c r="S69" s="97"/>
      <c r="T69" s="97"/>
      <c r="U69" s="97"/>
      <c r="V69" s="97"/>
      <c r="W69" s="97"/>
      <c r="X69" s="97"/>
      <c r="Y69" s="97"/>
      <c r="Z69" s="96"/>
    </row>
    <row r="70" spans="1:26" ht="20.100000000000001" customHeight="1" x14ac:dyDescent="0.15">
      <c r="A70" s="72"/>
      <c r="B70" s="72"/>
      <c r="C70" s="91"/>
      <c r="D70" s="92"/>
      <c r="E70" s="97"/>
      <c r="F70" s="97"/>
      <c r="G70" s="97"/>
      <c r="H70" s="97"/>
      <c r="I70" s="94"/>
      <c r="J70" s="99" t="s">
        <v>57</v>
      </c>
      <c r="K70" s="98"/>
      <c r="L70" s="98"/>
      <c r="M70" s="98"/>
      <c r="N70" s="98"/>
      <c r="O70" s="98"/>
      <c r="P70" s="98"/>
      <c r="Q70" s="98"/>
      <c r="R70" s="98"/>
      <c r="S70" s="98"/>
      <c r="T70" s="98"/>
      <c r="U70" s="98"/>
      <c r="V70" s="98"/>
      <c r="W70" s="98"/>
      <c r="X70" s="98"/>
      <c r="Y70" s="98"/>
      <c r="Z70" s="96"/>
    </row>
    <row r="71" spans="1:26" ht="20.100000000000001" customHeight="1" x14ac:dyDescent="0.15">
      <c r="A71" s="72">
        <f>IFERROR(IF(OR(AND($I63="する",AND($I71&lt;&gt;"", OR(ISERROR(FIND("@"&amp;LEFT($I71,3)&amp;"@", 都道府県3))=FALSE, ISERROR(FIND("@"&amp;LEFT($I71,4)&amp;"@",都道府県4))=FALSE))=FALSE),AND($I63="しない",NOT(ISBLANK($I71)))),1001,0),3)</f>
        <v>0</v>
      </c>
      <c r="B71" s="72"/>
      <c r="C71" s="91"/>
      <c r="D71" s="92">
        <v>3</v>
      </c>
      <c r="E71" s="67" t="s">
        <v>12</v>
      </c>
      <c r="F71" s="67"/>
      <c r="G71" s="67"/>
      <c r="H71" s="67"/>
      <c r="I71" s="34"/>
      <c r="J71" s="34"/>
      <c r="K71" s="34"/>
      <c r="L71" s="34"/>
      <c r="M71" s="34"/>
      <c r="N71" s="34"/>
      <c r="O71" s="34"/>
      <c r="P71" s="34"/>
      <c r="Q71" s="35"/>
      <c r="R71" s="34"/>
      <c r="S71" s="34"/>
      <c r="T71" s="34"/>
      <c r="U71" s="34"/>
      <c r="V71" s="34"/>
      <c r="W71" s="34"/>
      <c r="X71" s="34"/>
      <c r="Y71" s="34"/>
      <c r="Z71" s="96"/>
    </row>
    <row r="72" spans="1:26" ht="20.100000000000001" customHeight="1" x14ac:dyDescent="0.15">
      <c r="A72" s="72"/>
      <c r="B72" s="72"/>
      <c r="C72" s="91"/>
      <c r="D72" s="92"/>
      <c r="E72" s="97"/>
      <c r="F72" s="97"/>
      <c r="G72" s="97"/>
      <c r="H72" s="97"/>
      <c r="I72" s="94"/>
      <c r="J72" s="99" t="s">
        <v>13</v>
      </c>
      <c r="K72" s="98"/>
      <c r="L72" s="98"/>
      <c r="M72" s="98"/>
      <c r="N72" s="98"/>
      <c r="O72" s="98"/>
      <c r="P72" s="98"/>
      <c r="Q72" s="98"/>
      <c r="R72" s="98"/>
      <c r="S72" s="98"/>
      <c r="T72" s="98"/>
      <c r="U72" s="98"/>
      <c r="V72" s="98"/>
      <c r="W72" s="98"/>
      <c r="X72" s="98"/>
      <c r="Y72" s="98"/>
      <c r="Z72" s="96"/>
    </row>
    <row r="73" spans="1:26" ht="20.100000000000001" customHeight="1" x14ac:dyDescent="0.15">
      <c r="A73" s="72">
        <f>IFERROR(IF(OR(AND($I63="する",TRIM($I73)=""),AND($I63="しない",NOT(ISBLANK($I73)))),1001,0),3)</f>
        <v>0</v>
      </c>
      <c r="B73" s="72"/>
      <c r="C73" s="91"/>
      <c r="D73" s="92">
        <v>4</v>
      </c>
      <c r="E73" s="67" t="s">
        <v>14</v>
      </c>
      <c r="F73" s="67"/>
      <c r="G73" s="67"/>
      <c r="H73" s="67"/>
      <c r="I73" s="24"/>
      <c r="J73" s="24"/>
      <c r="K73" s="24"/>
      <c r="L73" s="24"/>
      <c r="M73" s="24"/>
      <c r="N73" s="24"/>
      <c r="O73" s="24"/>
      <c r="P73" s="24"/>
      <c r="Q73" s="25"/>
      <c r="R73" s="24"/>
      <c r="S73" s="24"/>
      <c r="T73" s="24"/>
      <c r="U73" s="24"/>
      <c r="V73" s="24"/>
      <c r="W73" s="24"/>
      <c r="X73" s="24"/>
      <c r="Y73" s="24"/>
      <c r="Z73" s="96"/>
    </row>
    <row r="74" spans="1:26" ht="30" customHeight="1" x14ac:dyDescent="0.15">
      <c r="A74" s="72"/>
      <c r="B74" s="72"/>
      <c r="C74" s="100"/>
      <c r="D74" s="97"/>
      <c r="E74" s="67"/>
      <c r="F74" s="67"/>
      <c r="G74" s="67"/>
      <c r="H74" s="67"/>
      <c r="I74" s="94"/>
      <c r="J74" s="120" t="s">
        <v>64</v>
      </c>
      <c r="K74" s="120"/>
      <c r="L74" s="120"/>
      <c r="M74" s="120"/>
      <c r="N74" s="120"/>
      <c r="O74" s="120"/>
      <c r="P74" s="120"/>
      <c r="Q74" s="120"/>
      <c r="R74" s="120"/>
      <c r="S74" s="120"/>
      <c r="T74" s="120"/>
      <c r="U74" s="120"/>
      <c r="V74" s="120"/>
      <c r="W74" s="120"/>
      <c r="X74" s="120"/>
      <c r="Y74" s="120"/>
      <c r="Z74" s="96"/>
    </row>
    <row r="75" spans="1:26" ht="20.100000000000001" customHeight="1" x14ac:dyDescent="0.15">
      <c r="A75" s="72">
        <f>IFERROR(IF(OR(AND($I63="する",TRIM($I75)=""),AND($I63="しない",NOT(ISBLANK($I75)))),1001,0),3)</f>
        <v>0</v>
      </c>
      <c r="B75" s="72"/>
      <c r="C75" s="91"/>
      <c r="D75" s="92">
        <v>5</v>
      </c>
      <c r="E75" s="67" t="s">
        <v>15</v>
      </c>
      <c r="F75" s="67"/>
      <c r="G75" s="67"/>
      <c r="H75" s="67"/>
      <c r="I75" s="24"/>
      <c r="J75" s="24"/>
      <c r="K75" s="24"/>
      <c r="L75" s="24"/>
      <c r="M75" s="24"/>
      <c r="N75" s="24"/>
      <c r="O75" s="24"/>
      <c r="P75" s="24"/>
      <c r="Q75" s="24"/>
      <c r="R75" s="24"/>
      <c r="S75" s="24"/>
      <c r="T75" s="24"/>
      <c r="U75" s="24"/>
      <c r="V75" s="24"/>
      <c r="W75" s="24"/>
      <c r="X75" s="24"/>
      <c r="Y75" s="24"/>
      <c r="Z75" s="96"/>
    </row>
    <row r="76" spans="1:26" ht="30" customHeight="1" x14ac:dyDescent="0.15">
      <c r="A76" s="72"/>
      <c r="B76" s="72"/>
      <c r="C76" s="100"/>
      <c r="D76" s="97"/>
      <c r="E76" s="97"/>
      <c r="F76" s="97"/>
      <c r="G76" s="97"/>
      <c r="H76" s="97"/>
      <c r="I76" s="94"/>
      <c r="J76" s="120" t="s">
        <v>65</v>
      </c>
      <c r="K76" s="120"/>
      <c r="L76" s="120"/>
      <c r="M76" s="120"/>
      <c r="N76" s="120"/>
      <c r="O76" s="120"/>
      <c r="P76" s="120"/>
      <c r="Q76" s="120"/>
      <c r="R76" s="120"/>
      <c r="S76" s="120"/>
      <c r="T76" s="120"/>
      <c r="U76" s="120"/>
      <c r="V76" s="120"/>
      <c r="W76" s="120"/>
      <c r="X76" s="120"/>
      <c r="Y76" s="120"/>
      <c r="Z76" s="96"/>
    </row>
    <row r="77" spans="1:26" ht="20.100000000000001" customHeight="1" x14ac:dyDescent="0.15">
      <c r="A77" s="72">
        <f>IFERROR(IF(OR(AND($I63="する",TRIM($I77)=""),AND($I63="しない",NOT(ISBLANK($I77)))),1001,0),3)</f>
        <v>0</v>
      </c>
      <c r="B77" s="72"/>
      <c r="C77" s="91"/>
      <c r="D77" s="92">
        <v>6</v>
      </c>
      <c r="E77" s="67" t="s">
        <v>33</v>
      </c>
      <c r="F77" s="67"/>
      <c r="G77" s="67"/>
      <c r="H77" s="67"/>
      <c r="I77" s="24"/>
      <c r="J77" s="24"/>
      <c r="K77" s="24"/>
      <c r="L77" s="24"/>
      <c r="M77" s="24"/>
      <c r="N77" s="24"/>
      <c r="O77" s="24"/>
      <c r="P77" s="24"/>
      <c r="Q77" s="24"/>
      <c r="R77" s="24"/>
      <c r="S77" s="24"/>
      <c r="T77" s="24"/>
      <c r="U77" s="24"/>
      <c r="V77" s="24"/>
      <c r="W77" s="24"/>
      <c r="X77" s="24"/>
      <c r="Y77" s="24"/>
      <c r="Z77" s="96"/>
    </row>
    <row r="78" spans="1:26" ht="20.100000000000001" customHeight="1" x14ac:dyDescent="0.15">
      <c r="A78" s="72"/>
      <c r="B78" s="72"/>
      <c r="C78" s="100"/>
      <c r="D78" s="97"/>
      <c r="E78" s="97"/>
      <c r="F78" s="97"/>
      <c r="G78" s="97"/>
      <c r="H78" s="97"/>
      <c r="I78" s="94"/>
      <c r="J78" s="109" t="s">
        <v>34</v>
      </c>
      <c r="K78" s="98"/>
      <c r="L78" s="98"/>
      <c r="M78" s="98"/>
      <c r="N78" s="98"/>
      <c r="O78" s="98"/>
      <c r="P78" s="98"/>
      <c r="Q78" s="98"/>
      <c r="R78" s="98"/>
      <c r="S78" s="98"/>
      <c r="T78" s="98"/>
      <c r="U78" s="98"/>
      <c r="V78" s="98"/>
      <c r="W78" s="98"/>
      <c r="X78" s="98"/>
      <c r="Y78" s="98"/>
      <c r="Z78" s="96"/>
    </row>
    <row r="79" spans="1:26" ht="20.100000000000001" customHeight="1" x14ac:dyDescent="0.15">
      <c r="A79" s="72">
        <f>IFERROR(IF(OR(AND($I63="する",OR(TRIM($I79)="", NOT(OR(IFERROR(SEARCH(" ",$I79),0)&gt;0, IFERROR(SEARCH("　",$I79),0)&gt;0)))),AND($I63="しない",NOT(ISBLANK($I79)))),1001,0),3)</f>
        <v>0</v>
      </c>
      <c r="B79" s="72"/>
      <c r="C79" s="91"/>
      <c r="D79" s="92">
        <v>7</v>
      </c>
      <c r="E79" s="67" t="s">
        <v>35</v>
      </c>
      <c r="F79" s="67"/>
      <c r="G79" s="67"/>
      <c r="H79" s="67"/>
      <c r="I79" s="24"/>
      <c r="J79" s="24"/>
      <c r="K79" s="24"/>
      <c r="L79" s="24"/>
      <c r="M79" s="24"/>
      <c r="N79" s="24"/>
      <c r="O79" s="24"/>
      <c r="P79" s="24"/>
      <c r="Q79" s="24"/>
      <c r="R79" s="24"/>
      <c r="S79" s="24"/>
      <c r="T79" s="24"/>
      <c r="U79" s="24"/>
      <c r="V79" s="24"/>
      <c r="W79" s="24"/>
      <c r="X79" s="24"/>
      <c r="Y79" s="24"/>
      <c r="Z79" s="96"/>
    </row>
    <row r="80" spans="1:26" ht="20.100000000000001" customHeight="1" x14ac:dyDescent="0.15">
      <c r="A80" s="72"/>
      <c r="B80" s="72"/>
      <c r="C80" s="100"/>
      <c r="D80" s="97"/>
      <c r="E80" s="121" t="s">
        <v>36</v>
      </c>
      <c r="F80" s="97"/>
      <c r="G80" s="97"/>
      <c r="H80" s="97"/>
      <c r="I80" s="103"/>
      <c r="J80" s="99" t="s">
        <v>19</v>
      </c>
      <c r="K80" s="99"/>
      <c r="L80" s="99"/>
      <c r="M80" s="99"/>
      <c r="N80" s="99"/>
      <c r="O80" s="99"/>
      <c r="P80" s="99"/>
      <c r="Q80" s="99"/>
      <c r="R80" s="99"/>
      <c r="S80" s="99"/>
      <c r="T80" s="99"/>
      <c r="U80" s="99"/>
      <c r="V80" s="99"/>
      <c r="W80" s="99"/>
      <c r="X80" s="99"/>
      <c r="Y80" s="99"/>
      <c r="Z80" s="96"/>
    </row>
    <row r="81" spans="1:27" ht="20.100000000000001" customHeight="1" x14ac:dyDescent="0.15">
      <c r="A81" s="72">
        <f>IFERROR(IF(OR(AND($I63="する",OR(TRIM($I81)="", NOT(OR(IFERROR(SEARCH(" ",$I81),0)&gt;0, IFERROR(SEARCH("　",$I81),0)&gt;0)))),AND($I63="しない",NOT(ISBLANK($I81)))),1001,0),3)</f>
        <v>0</v>
      </c>
      <c r="B81" s="72"/>
      <c r="C81" s="91"/>
      <c r="D81" s="92">
        <v>8</v>
      </c>
      <c r="E81" s="67" t="s">
        <v>35</v>
      </c>
      <c r="F81" s="67"/>
      <c r="G81" s="67"/>
      <c r="H81" s="67"/>
      <c r="I81" s="24"/>
      <c r="J81" s="24"/>
      <c r="K81" s="24"/>
      <c r="L81" s="24"/>
      <c r="M81" s="24"/>
      <c r="N81" s="24"/>
      <c r="O81" s="24"/>
      <c r="P81" s="24"/>
      <c r="Q81" s="24"/>
      <c r="R81" s="24"/>
      <c r="S81" s="24"/>
      <c r="T81" s="24"/>
      <c r="U81" s="24"/>
      <c r="V81" s="24"/>
      <c r="W81" s="24"/>
      <c r="X81" s="24"/>
      <c r="Y81" s="24"/>
      <c r="Z81" s="96"/>
    </row>
    <row r="82" spans="1:27" ht="20.100000000000001" customHeight="1" x14ac:dyDescent="0.15">
      <c r="A82" s="72"/>
      <c r="B82" s="72"/>
      <c r="C82" s="100"/>
      <c r="D82" s="97"/>
      <c r="E82" s="97"/>
      <c r="F82" s="97"/>
      <c r="G82" s="97"/>
      <c r="H82" s="97"/>
      <c r="I82" s="103"/>
      <c r="J82" s="99" t="s">
        <v>21</v>
      </c>
      <c r="K82" s="99"/>
      <c r="L82" s="99"/>
      <c r="M82" s="99"/>
      <c r="N82" s="99"/>
      <c r="O82" s="99"/>
      <c r="P82" s="99"/>
      <c r="Q82" s="99"/>
      <c r="R82" s="99"/>
      <c r="S82" s="99"/>
      <c r="T82" s="99"/>
      <c r="U82" s="99"/>
      <c r="V82" s="99"/>
      <c r="W82" s="99"/>
      <c r="X82" s="99"/>
      <c r="Y82" s="99"/>
      <c r="Z82" s="96"/>
    </row>
    <row r="83" spans="1:27" ht="20.100000000000001" customHeight="1" x14ac:dyDescent="0.15">
      <c r="A83" s="72">
        <f>IFERROR(IF(OR(AND($I63="する",NOT(AND(TRIM($I83)&lt;&gt;"",ISNUMBER(VALUE(SUBSTITUTE($I83,"-",""))),IFERROR(SEARCH("-",$I83),0)&gt;0))), AND($I63="しない",NOT(ISBLANK($I83)))),1001,0),3)</f>
        <v>0</v>
      </c>
      <c r="B83" s="72"/>
      <c r="C83" s="91"/>
      <c r="D83" s="92">
        <v>9</v>
      </c>
      <c r="E83" s="67" t="s">
        <v>22</v>
      </c>
      <c r="F83" s="67"/>
      <c r="G83" s="67"/>
      <c r="H83" s="67"/>
      <c r="I83" s="24"/>
      <c r="J83" s="24"/>
      <c r="K83" s="24"/>
      <c r="L83" s="24"/>
      <c r="M83" s="24"/>
      <c r="N83" s="67"/>
      <c r="O83" s="104" t="s">
        <v>23</v>
      </c>
      <c r="P83" s="1"/>
      <c r="Q83" s="67" t="s">
        <v>24</v>
      </c>
      <c r="R83" s="67"/>
      <c r="S83" s="67"/>
      <c r="T83" s="67"/>
      <c r="U83" s="67"/>
      <c r="V83" s="67"/>
      <c r="W83" s="67"/>
      <c r="X83" s="67"/>
      <c r="Y83" s="98"/>
      <c r="Z83" s="96"/>
    </row>
    <row r="84" spans="1:27" ht="20.100000000000001" customHeight="1" x14ac:dyDescent="0.15">
      <c r="A84" s="72">
        <f>IFERROR(IF(AND($I63="しない",NOT(ISBLANK($P83))),1001,0),3)</f>
        <v>0</v>
      </c>
      <c r="B84" s="72"/>
      <c r="C84" s="100"/>
      <c r="D84" s="97"/>
      <c r="E84" s="97"/>
      <c r="F84" s="97"/>
      <c r="G84" s="97"/>
      <c r="H84" s="97"/>
      <c r="I84" s="94"/>
      <c r="J84" s="99" t="s">
        <v>25</v>
      </c>
      <c r="K84" s="98"/>
      <c r="L84" s="98"/>
      <c r="M84" s="98"/>
      <c r="N84" s="98"/>
      <c r="O84" s="98"/>
      <c r="P84" s="98"/>
      <c r="Q84" s="98"/>
      <c r="R84" s="98"/>
      <c r="S84" s="98"/>
      <c r="T84" s="98"/>
      <c r="U84" s="98"/>
      <c r="V84" s="98"/>
      <c r="W84" s="98"/>
      <c r="X84" s="98"/>
      <c r="Y84" s="98"/>
      <c r="Z84" s="96"/>
    </row>
    <row r="85" spans="1:27" ht="20.100000000000001" customHeight="1" x14ac:dyDescent="0.15">
      <c r="A85" s="72">
        <f>IFERROR(IF(OR(AND($I63="する",AND(TRIM($I85)&lt;&gt;"",NOT(AND(ISNUMBER(VALUE(SUBSTITUTE($I85,"-",""))),IFERROR(SEARCH("-",$I85),0)&gt;0)))), AND($I63="しない",NOT(ISBLANK($I85)))),1001,0),3)</f>
        <v>0</v>
      </c>
      <c r="B85" s="72"/>
      <c r="C85" s="91"/>
      <c r="D85" s="92">
        <v>10</v>
      </c>
      <c r="E85" s="67" t="s">
        <v>26</v>
      </c>
      <c r="F85" s="67"/>
      <c r="G85" s="67"/>
      <c r="H85" s="67"/>
      <c r="I85" s="24"/>
      <c r="J85" s="24"/>
      <c r="K85" s="24"/>
      <c r="L85" s="24"/>
      <c r="M85" s="24"/>
      <c r="N85" s="98"/>
      <c r="O85" s="98"/>
      <c r="P85" s="98"/>
      <c r="Q85" s="98"/>
      <c r="R85" s="98"/>
      <c r="S85" s="98"/>
      <c r="T85" s="98"/>
      <c r="U85" s="98"/>
      <c r="V85" s="98"/>
      <c r="W85" s="98"/>
      <c r="X85" s="98"/>
      <c r="Y85" s="98"/>
      <c r="Z85" s="96"/>
    </row>
    <row r="86" spans="1:27" ht="20.100000000000001" customHeight="1" x14ac:dyDescent="0.15">
      <c r="A86" s="72"/>
      <c r="B86" s="72"/>
      <c r="C86" s="100"/>
      <c r="D86" s="97"/>
      <c r="E86" s="97"/>
      <c r="F86" s="97"/>
      <c r="G86" s="97"/>
      <c r="H86" s="97"/>
      <c r="I86" s="94"/>
      <c r="J86" s="99" t="s">
        <v>25</v>
      </c>
      <c r="K86" s="98"/>
      <c r="L86" s="98"/>
      <c r="M86" s="98"/>
      <c r="N86" s="98"/>
      <c r="O86" s="98"/>
      <c r="P86" s="98"/>
      <c r="Q86" s="98"/>
      <c r="R86" s="98"/>
      <c r="S86" s="98"/>
      <c r="T86" s="98"/>
      <c r="U86" s="98"/>
      <c r="V86" s="98"/>
      <c r="W86" s="98"/>
      <c r="X86" s="98"/>
      <c r="Y86" s="98"/>
      <c r="Z86" s="96"/>
    </row>
    <row r="87" spans="1:27" ht="20.100000000000001" customHeight="1" x14ac:dyDescent="0.15">
      <c r="A87" s="72">
        <f>IFERROR(IF(OR(AND($I63="する",NOT(IFERROR(SEARCH("@",$I87),0)&gt;0)),AND($I63="しない",NOT(ISBLANK($I87)))),1001,0),3)</f>
        <v>0</v>
      </c>
      <c r="B87" s="72"/>
      <c r="C87" s="100"/>
      <c r="D87" s="92">
        <v>11</v>
      </c>
      <c r="E87" s="67" t="s">
        <v>27</v>
      </c>
      <c r="F87" s="67"/>
      <c r="G87" s="67"/>
      <c r="H87" s="67"/>
      <c r="I87" s="30"/>
      <c r="J87" s="24"/>
      <c r="K87" s="24"/>
      <c r="L87" s="24"/>
      <c r="M87" s="24"/>
      <c r="N87" s="24"/>
      <c r="O87" s="24"/>
      <c r="P87" s="24"/>
      <c r="Q87" s="31"/>
      <c r="R87" s="24"/>
      <c r="S87" s="24"/>
      <c r="T87" s="24"/>
      <c r="U87" s="24"/>
      <c r="V87" s="24"/>
      <c r="W87" s="24"/>
      <c r="X87" s="24"/>
      <c r="Y87" s="24"/>
      <c r="Z87" s="96"/>
    </row>
    <row r="88" spans="1:27" ht="20.100000000000001" customHeight="1" x14ac:dyDescent="0.15">
      <c r="A88" s="72"/>
      <c r="B88" s="72"/>
      <c r="C88" s="100"/>
      <c r="D88" s="92"/>
      <c r="E88" s="67"/>
      <c r="F88" s="67"/>
      <c r="G88" s="67"/>
      <c r="H88" s="67"/>
      <c r="I88" s="94"/>
      <c r="J88" s="105" t="s">
        <v>55</v>
      </c>
      <c r="K88" s="122"/>
      <c r="L88" s="98"/>
      <c r="M88" s="98"/>
      <c r="N88" s="98"/>
      <c r="O88" s="98"/>
      <c r="P88" s="98"/>
      <c r="Q88" s="123"/>
      <c r="R88" s="98"/>
      <c r="S88" s="98"/>
      <c r="T88" s="98"/>
      <c r="U88" s="98"/>
      <c r="V88" s="98"/>
      <c r="W88" s="98"/>
      <c r="X88" s="98"/>
      <c r="Y88" s="98"/>
      <c r="Z88" s="97"/>
      <c r="AA88" s="108"/>
    </row>
    <row r="89" spans="1:27" ht="20.100000000000001" customHeight="1" x14ac:dyDescent="0.15">
      <c r="A89" s="72"/>
      <c r="B89" s="72"/>
      <c r="C89" s="111"/>
      <c r="D89" s="112"/>
      <c r="E89" s="112"/>
      <c r="F89" s="112"/>
      <c r="G89" s="112"/>
      <c r="H89" s="112"/>
      <c r="I89" s="124"/>
      <c r="J89" s="125"/>
      <c r="K89" s="126"/>
      <c r="L89" s="125"/>
      <c r="M89" s="125"/>
      <c r="N89" s="125"/>
      <c r="O89" s="125"/>
      <c r="P89" s="125"/>
      <c r="Q89" s="127"/>
      <c r="R89" s="125"/>
      <c r="S89" s="125"/>
      <c r="T89" s="125"/>
      <c r="U89" s="125"/>
      <c r="V89" s="125"/>
      <c r="W89" s="125"/>
      <c r="X89" s="125"/>
      <c r="Y89" s="125"/>
      <c r="Z89" s="112"/>
      <c r="AA89" s="108"/>
    </row>
    <row r="90" spans="1:27" ht="20.100000000000001" customHeight="1" x14ac:dyDescent="0.15">
      <c r="A90" s="72"/>
      <c r="B90" s="72"/>
      <c r="C90" s="97"/>
      <c r="D90" s="97"/>
      <c r="E90" s="97"/>
      <c r="F90" s="97"/>
      <c r="G90" s="97"/>
      <c r="H90" s="97"/>
      <c r="I90" s="116"/>
      <c r="J90" s="97"/>
      <c r="K90" s="128"/>
      <c r="L90" s="97"/>
      <c r="M90" s="97"/>
      <c r="N90" s="97"/>
      <c r="O90" s="97"/>
      <c r="P90" s="97"/>
      <c r="Q90" s="97"/>
      <c r="R90" s="97"/>
      <c r="S90" s="97"/>
      <c r="T90" s="97"/>
      <c r="U90" s="97"/>
      <c r="V90" s="97"/>
      <c r="W90" s="97"/>
      <c r="X90" s="97"/>
      <c r="Y90" s="97"/>
      <c r="Z90" s="97"/>
    </row>
    <row r="91" spans="1:27" ht="15.75" hidden="1" customHeight="1" x14ac:dyDescent="0.15">
      <c r="A91" s="72"/>
      <c r="B91" s="72"/>
      <c r="C91" s="97"/>
      <c r="D91" s="97"/>
      <c r="E91" s="97"/>
      <c r="F91" s="97"/>
      <c r="G91" s="97"/>
      <c r="H91" s="97"/>
      <c r="I91" s="116"/>
      <c r="J91" s="97"/>
      <c r="K91" s="128"/>
      <c r="L91" s="97"/>
      <c r="M91" s="97"/>
      <c r="N91" s="97"/>
      <c r="O91" s="97"/>
      <c r="P91" s="97"/>
      <c r="Q91" s="97"/>
      <c r="R91" s="97"/>
      <c r="S91" s="97"/>
      <c r="T91" s="97"/>
      <c r="U91" s="97"/>
      <c r="V91" s="97"/>
      <c r="W91" s="97"/>
      <c r="X91" s="97"/>
      <c r="Y91" s="97"/>
      <c r="Z91" s="97"/>
    </row>
    <row r="92" spans="1:27" ht="15.75" hidden="1" customHeight="1" x14ac:dyDescent="0.15">
      <c r="A92" s="72"/>
      <c r="B92" s="72"/>
      <c r="C92" s="97"/>
      <c r="D92" s="97"/>
      <c r="E92" s="97"/>
      <c r="F92" s="97"/>
      <c r="G92" s="97"/>
      <c r="H92" s="97"/>
      <c r="I92" s="116"/>
      <c r="J92" s="97"/>
      <c r="K92" s="128"/>
      <c r="L92" s="97"/>
      <c r="M92" s="97"/>
      <c r="N92" s="97"/>
      <c r="O92" s="97"/>
      <c r="P92" s="97"/>
      <c r="Q92" s="97"/>
      <c r="R92" s="97"/>
      <c r="S92" s="97"/>
      <c r="T92" s="97"/>
      <c r="U92" s="97"/>
      <c r="V92" s="97"/>
      <c r="W92" s="97"/>
      <c r="X92" s="97"/>
      <c r="Y92" s="97"/>
      <c r="Z92" s="97"/>
    </row>
    <row r="93" spans="1:27" ht="15.75" hidden="1" customHeight="1" x14ac:dyDescent="0.15">
      <c r="A93" s="72"/>
      <c r="B93" s="72"/>
      <c r="C93" s="97"/>
      <c r="D93" s="97"/>
      <c r="E93" s="97"/>
      <c r="F93" s="97"/>
      <c r="G93" s="97"/>
      <c r="H93" s="97"/>
      <c r="I93" s="116"/>
      <c r="J93" s="97"/>
      <c r="K93" s="128"/>
      <c r="L93" s="97"/>
      <c r="M93" s="97"/>
      <c r="N93" s="97"/>
      <c r="O93" s="97"/>
      <c r="P93" s="97"/>
      <c r="Q93" s="97"/>
      <c r="R93" s="97"/>
      <c r="S93" s="97"/>
      <c r="T93" s="97"/>
      <c r="U93" s="97"/>
      <c r="V93" s="97"/>
      <c r="W93" s="97"/>
      <c r="X93" s="97"/>
      <c r="Y93" s="97"/>
      <c r="Z93" s="97"/>
    </row>
    <row r="94" spans="1:27" ht="15.75" hidden="1" customHeight="1" x14ac:dyDescent="0.15">
      <c r="A94" s="72"/>
      <c r="B94" s="72"/>
      <c r="C94" s="97"/>
      <c r="D94" s="97"/>
      <c r="E94" s="97"/>
      <c r="F94" s="97"/>
      <c r="G94" s="97"/>
      <c r="H94" s="97"/>
      <c r="I94" s="116"/>
      <c r="J94" s="97"/>
      <c r="K94" s="128"/>
      <c r="L94" s="97"/>
      <c r="M94" s="97"/>
      <c r="N94" s="97"/>
      <c r="O94" s="97"/>
      <c r="P94" s="97"/>
      <c r="Q94" s="97"/>
      <c r="R94" s="97"/>
      <c r="S94" s="97"/>
      <c r="T94" s="97"/>
      <c r="U94" s="97"/>
      <c r="V94" s="97"/>
      <c r="W94" s="97"/>
      <c r="X94" s="97"/>
      <c r="Y94" s="97"/>
      <c r="Z94" s="97"/>
    </row>
    <row r="95" spans="1:27" ht="15.75" hidden="1" customHeight="1" x14ac:dyDescent="0.15">
      <c r="A95" s="72"/>
      <c r="B95" s="72"/>
      <c r="C95" s="97"/>
      <c r="D95" s="97"/>
      <c r="E95" s="97"/>
      <c r="F95" s="97"/>
      <c r="G95" s="97"/>
      <c r="H95" s="97"/>
      <c r="I95" s="116"/>
      <c r="J95" s="97"/>
      <c r="K95" s="128"/>
      <c r="L95" s="97"/>
      <c r="M95" s="97"/>
      <c r="N95" s="97"/>
      <c r="O95" s="97"/>
      <c r="P95" s="97"/>
      <c r="Q95" s="97"/>
      <c r="R95" s="97"/>
      <c r="S95" s="97"/>
      <c r="T95" s="97"/>
      <c r="U95" s="97"/>
      <c r="V95" s="97"/>
      <c r="W95" s="97"/>
      <c r="X95" s="97"/>
      <c r="Y95" s="97"/>
      <c r="Z95" s="97"/>
    </row>
    <row r="96" spans="1:27" ht="15.75" hidden="1" customHeight="1" x14ac:dyDescent="0.15">
      <c r="A96" s="72"/>
      <c r="B96" s="72"/>
      <c r="C96" s="97"/>
      <c r="D96" s="97"/>
      <c r="E96" s="97"/>
      <c r="F96" s="97"/>
      <c r="G96" s="97"/>
      <c r="H96" s="97"/>
      <c r="I96" s="116"/>
      <c r="J96" s="97"/>
      <c r="K96" s="128"/>
      <c r="L96" s="97"/>
      <c r="M96" s="97"/>
      <c r="N96" s="97"/>
      <c r="O96" s="97"/>
      <c r="P96" s="97"/>
      <c r="Q96" s="97"/>
      <c r="R96" s="97"/>
      <c r="S96" s="97"/>
      <c r="T96" s="97"/>
      <c r="U96" s="97"/>
      <c r="V96" s="97"/>
      <c r="W96" s="97"/>
      <c r="X96" s="97"/>
      <c r="Y96" s="97"/>
      <c r="Z96" s="97"/>
    </row>
    <row r="97" spans="1:26" ht="15.75" hidden="1" customHeight="1" x14ac:dyDescent="0.15">
      <c r="A97" s="72"/>
      <c r="B97" s="72"/>
      <c r="C97" s="97"/>
      <c r="D97" s="97"/>
      <c r="E97" s="97"/>
      <c r="F97" s="97"/>
      <c r="G97" s="97"/>
      <c r="H97" s="97"/>
      <c r="I97" s="116"/>
      <c r="J97" s="97"/>
      <c r="K97" s="128"/>
      <c r="L97" s="97"/>
      <c r="M97" s="97"/>
      <c r="N97" s="97"/>
      <c r="O97" s="97"/>
      <c r="P97" s="97"/>
      <c r="Q97" s="97"/>
      <c r="R97" s="97"/>
      <c r="S97" s="97"/>
      <c r="T97" s="97"/>
      <c r="U97" s="97"/>
      <c r="V97" s="97"/>
      <c r="W97" s="97"/>
      <c r="X97" s="97"/>
      <c r="Y97" s="97"/>
      <c r="Z97" s="97"/>
    </row>
    <row r="98" spans="1:26" ht="15.75" hidden="1" customHeight="1" x14ac:dyDescent="0.15">
      <c r="A98" s="72"/>
      <c r="B98" s="72"/>
      <c r="C98" s="97"/>
      <c r="D98" s="97"/>
      <c r="E98" s="97"/>
      <c r="F98" s="97"/>
      <c r="G98" s="97"/>
      <c r="H98" s="97"/>
      <c r="I98" s="116"/>
      <c r="J98" s="97"/>
      <c r="K98" s="128"/>
      <c r="L98" s="97"/>
      <c r="M98" s="97"/>
      <c r="N98" s="97"/>
      <c r="O98" s="97"/>
      <c r="P98" s="97"/>
      <c r="Q98" s="97"/>
      <c r="R98" s="97"/>
      <c r="S98" s="97"/>
      <c r="T98" s="97"/>
      <c r="U98" s="97"/>
      <c r="V98" s="97"/>
      <c r="W98" s="97"/>
      <c r="X98" s="97"/>
      <c r="Y98" s="97"/>
      <c r="Z98" s="97"/>
    </row>
    <row r="99" spans="1:26" ht="15.75" hidden="1" customHeight="1" x14ac:dyDescent="0.15">
      <c r="A99" s="72"/>
      <c r="B99" s="72"/>
      <c r="C99" s="97"/>
      <c r="D99" s="97"/>
      <c r="E99" s="97"/>
      <c r="F99" s="97"/>
      <c r="G99" s="97"/>
      <c r="H99" s="97"/>
      <c r="I99" s="116"/>
      <c r="J99" s="97"/>
      <c r="K99" s="128"/>
      <c r="L99" s="97"/>
      <c r="M99" s="97"/>
      <c r="N99" s="97"/>
      <c r="O99" s="97"/>
      <c r="P99" s="97"/>
      <c r="Q99" s="97"/>
      <c r="R99" s="97"/>
      <c r="S99" s="97"/>
      <c r="T99" s="97"/>
      <c r="U99" s="97"/>
      <c r="V99" s="97"/>
      <c r="W99" s="97"/>
      <c r="X99" s="97"/>
      <c r="Y99" s="97"/>
      <c r="Z99" s="97"/>
    </row>
    <row r="100" spans="1:26" ht="15.75" hidden="1" customHeight="1" x14ac:dyDescent="0.15">
      <c r="A100" s="72"/>
      <c r="B100" s="72"/>
      <c r="C100" s="97"/>
      <c r="D100" s="97"/>
      <c r="E100" s="97"/>
      <c r="F100" s="97"/>
      <c r="G100" s="97"/>
      <c r="H100" s="97"/>
      <c r="I100" s="116"/>
      <c r="J100" s="97"/>
      <c r="K100" s="128"/>
      <c r="L100" s="97"/>
      <c r="M100" s="97"/>
      <c r="N100" s="97"/>
      <c r="O100" s="97"/>
      <c r="P100" s="97"/>
      <c r="Q100" s="97"/>
      <c r="R100" s="97"/>
      <c r="S100" s="97"/>
      <c r="T100" s="97"/>
      <c r="U100" s="97"/>
      <c r="V100" s="97"/>
      <c r="W100" s="97"/>
      <c r="X100" s="97"/>
      <c r="Y100" s="97"/>
      <c r="Z100" s="97"/>
    </row>
    <row r="101" spans="1:26" ht="15.75" hidden="1" customHeight="1" x14ac:dyDescent="0.15">
      <c r="A101" s="72"/>
      <c r="B101" s="72"/>
      <c r="C101" s="97"/>
      <c r="D101" s="97"/>
      <c r="E101" s="97"/>
      <c r="F101" s="97"/>
      <c r="G101" s="97"/>
      <c r="H101" s="97"/>
      <c r="I101" s="116"/>
      <c r="J101" s="97"/>
      <c r="K101" s="128"/>
      <c r="L101" s="97"/>
      <c r="M101" s="97"/>
      <c r="N101" s="97"/>
      <c r="O101" s="97"/>
      <c r="P101" s="97"/>
      <c r="Q101" s="97"/>
      <c r="R101" s="97"/>
      <c r="S101" s="97"/>
      <c r="T101" s="97"/>
      <c r="U101" s="97"/>
      <c r="V101" s="97"/>
      <c r="W101" s="97"/>
      <c r="X101" s="97"/>
      <c r="Y101" s="97"/>
      <c r="Z101" s="97"/>
    </row>
    <row r="102" spans="1:26" ht="15.75" hidden="1" customHeight="1" x14ac:dyDescent="0.15">
      <c r="A102" s="72"/>
      <c r="B102" s="72"/>
      <c r="C102" s="97"/>
      <c r="D102" s="97"/>
      <c r="E102" s="97"/>
      <c r="F102" s="97"/>
      <c r="G102" s="97"/>
      <c r="H102" s="97"/>
      <c r="I102" s="116"/>
      <c r="J102" s="97"/>
      <c r="K102" s="128"/>
      <c r="L102" s="97"/>
      <c r="M102" s="97"/>
      <c r="N102" s="97"/>
      <c r="O102" s="97"/>
      <c r="P102" s="97"/>
      <c r="Q102" s="97"/>
      <c r="R102" s="97"/>
      <c r="S102" s="97"/>
      <c r="T102" s="97"/>
      <c r="U102" s="97"/>
      <c r="V102" s="97"/>
      <c r="W102" s="97"/>
      <c r="X102" s="97"/>
      <c r="Y102" s="97"/>
      <c r="Z102" s="97"/>
    </row>
    <row r="103" spans="1:26" ht="15.75" hidden="1" customHeight="1" x14ac:dyDescent="0.15">
      <c r="A103" s="72"/>
      <c r="B103" s="72"/>
      <c r="C103" s="97"/>
      <c r="D103" s="97"/>
      <c r="E103" s="97"/>
      <c r="F103" s="97"/>
      <c r="G103" s="97"/>
      <c r="H103" s="97"/>
      <c r="I103" s="116"/>
      <c r="J103" s="97"/>
      <c r="K103" s="128"/>
      <c r="L103" s="97"/>
      <c r="M103" s="97"/>
      <c r="N103" s="97"/>
      <c r="O103" s="97"/>
      <c r="P103" s="97"/>
      <c r="Q103" s="97"/>
      <c r="R103" s="97"/>
      <c r="S103" s="97"/>
      <c r="T103" s="97"/>
      <c r="U103" s="97"/>
      <c r="V103" s="97"/>
      <c r="W103" s="97"/>
      <c r="X103" s="97"/>
      <c r="Y103" s="97"/>
      <c r="Z103" s="97"/>
    </row>
    <row r="104" spans="1:26" ht="15.75" hidden="1" customHeight="1" x14ac:dyDescent="0.15">
      <c r="A104" s="72"/>
      <c r="B104" s="72"/>
      <c r="C104" s="97"/>
      <c r="D104" s="97"/>
      <c r="E104" s="97"/>
      <c r="F104" s="97"/>
      <c r="G104" s="97"/>
      <c r="H104" s="97"/>
      <c r="I104" s="116"/>
      <c r="J104" s="97"/>
      <c r="K104" s="128"/>
      <c r="L104" s="97"/>
      <c r="M104" s="97"/>
      <c r="N104" s="97"/>
      <c r="O104" s="97"/>
      <c r="P104" s="97"/>
      <c r="Q104" s="97"/>
      <c r="R104" s="97"/>
      <c r="S104" s="97"/>
      <c r="T104" s="97"/>
      <c r="U104" s="97"/>
      <c r="V104" s="97"/>
      <c r="W104" s="97"/>
      <c r="X104" s="97"/>
      <c r="Y104" s="97"/>
      <c r="Z104" s="97"/>
    </row>
    <row r="105" spans="1:26" ht="15.75" hidden="1" customHeight="1" x14ac:dyDescent="0.15">
      <c r="A105" s="72"/>
      <c r="B105" s="72"/>
      <c r="C105" s="97"/>
      <c r="D105" s="97"/>
      <c r="E105" s="97"/>
      <c r="F105" s="97"/>
      <c r="G105" s="97"/>
      <c r="H105" s="97"/>
      <c r="I105" s="116"/>
      <c r="J105" s="97"/>
      <c r="K105" s="128"/>
      <c r="L105" s="97"/>
      <c r="M105" s="97"/>
      <c r="N105" s="97"/>
      <c r="O105" s="97"/>
      <c r="P105" s="97"/>
      <c r="Q105" s="97"/>
      <c r="R105" s="97"/>
      <c r="S105" s="97"/>
      <c r="T105" s="97"/>
      <c r="U105" s="97"/>
      <c r="V105" s="97"/>
      <c r="W105" s="97"/>
      <c r="X105" s="97"/>
      <c r="Y105" s="97"/>
      <c r="Z105" s="97"/>
    </row>
    <row r="106" spans="1:26" ht="15.75" hidden="1" customHeight="1" x14ac:dyDescent="0.15">
      <c r="A106" s="72"/>
      <c r="B106" s="72"/>
      <c r="C106" s="97"/>
      <c r="D106" s="97"/>
      <c r="E106" s="97"/>
      <c r="F106" s="97"/>
      <c r="G106" s="97"/>
      <c r="H106" s="97"/>
      <c r="I106" s="116"/>
      <c r="J106" s="97"/>
      <c r="K106" s="128"/>
      <c r="L106" s="97"/>
      <c r="M106" s="97"/>
      <c r="N106" s="97"/>
      <c r="O106" s="97"/>
      <c r="P106" s="97"/>
      <c r="Q106" s="97"/>
      <c r="R106" s="97"/>
      <c r="S106" s="97"/>
      <c r="T106" s="97"/>
      <c r="U106" s="97"/>
      <c r="V106" s="97"/>
      <c r="W106" s="97"/>
      <c r="X106" s="97"/>
      <c r="Y106" s="97"/>
      <c r="Z106" s="97"/>
    </row>
    <row r="107" spans="1:26" ht="15.75" hidden="1" customHeight="1" x14ac:dyDescent="0.15">
      <c r="A107" s="72"/>
      <c r="B107" s="72"/>
      <c r="C107" s="97"/>
      <c r="D107" s="97"/>
      <c r="E107" s="97"/>
      <c r="F107" s="97"/>
      <c r="G107" s="97"/>
      <c r="H107" s="97"/>
      <c r="I107" s="116"/>
      <c r="J107" s="97"/>
      <c r="K107" s="128"/>
      <c r="L107" s="97"/>
      <c r="M107" s="97"/>
      <c r="N107" s="97"/>
      <c r="O107" s="97"/>
      <c r="P107" s="97"/>
      <c r="Q107" s="97"/>
      <c r="R107" s="97"/>
      <c r="S107" s="97"/>
      <c r="T107" s="97"/>
      <c r="U107" s="97"/>
      <c r="V107" s="97"/>
      <c r="W107" s="97"/>
      <c r="X107" s="97"/>
      <c r="Y107" s="97"/>
      <c r="Z107" s="97"/>
    </row>
    <row r="108" spans="1:26" ht="20.100000000000001" customHeight="1" x14ac:dyDescent="0.15">
      <c r="A108" s="72"/>
      <c r="B108" s="72"/>
      <c r="C108" s="97"/>
      <c r="D108" s="97"/>
      <c r="E108" s="97"/>
      <c r="F108" s="97"/>
      <c r="G108" s="97"/>
      <c r="H108" s="97"/>
      <c r="I108" s="116"/>
      <c r="J108" s="97"/>
      <c r="K108" s="128"/>
      <c r="L108" s="97"/>
      <c r="M108" s="97"/>
      <c r="N108" s="97"/>
      <c r="O108" s="97"/>
      <c r="P108" s="97"/>
      <c r="Q108" s="97"/>
      <c r="R108" s="97"/>
      <c r="S108" s="97"/>
      <c r="T108" s="97"/>
      <c r="U108" s="97"/>
      <c r="V108" s="97"/>
      <c r="W108" s="97"/>
      <c r="X108" s="97"/>
      <c r="Y108" s="97"/>
      <c r="Z108" s="97"/>
    </row>
    <row r="109" spans="1:26" ht="20.100000000000001" customHeight="1" x14ac:dyDescent="0.15">
      <c r="A109" s="72"/>
      <c r="B109" s="72"/>
      <c r="C109" s="84" t="s">
        <v>37</v>
      </c>
      <c r="D109" s="85"/>
      <c r="E109" s="85"/>
      <c r="F109" s="85"/>
      <c r="G109" s="85"/>
      <c r="H109" s="86"/>
      <c r="I109" s="67"/>
      <c r="J109" s="67"/>
      <c r="K109" s="67"/>
      <c r="L109" s="67"/>
      <c r="M109" s="67"/>
      <c r="N109" s="67"/>
      <c r="O109" s="67"/>
      <c r="P109" s="67"/>
      <c r="Q109" s="129"/>
      <c r="R109" s="67"/>
      <c r="S109" s="67"/>
      <c r="T109" s="67"/>
      <c r="U109" s="67"/>
      <c r="V109" s="67"/>
      <c r="W109" s="67"/>
      <c r="X109" s="67"/>
      <c r="Y109" s="67"/>
    </row>
    <row r="110" spans="1:26" ht="15" customHeight="1" x14ac:dyDescent="0.15">
      <c r="A110" s="72"/>
      <c r="B110" s="72"/>
      <c r="C110" s="130"/>
      <c r="D110" s="131"/>
      <c r="E110" s="131"/>
      <c r="F110" s="131"/>
      <c r="G110" s="131"/>
      <c r="H110" s="131"/>
      <c r="I110" s="132"/>
      <c r="J110" s="89"/>
      <c r="K110" s="132"/>
      <c r="L110" s="89"/>
      <c r="M110" s="89"/>
      <c r="N110" s="89"/>
      <c r="O110" s="89"/>
      <c r="P110" s="89"/>
      <c r="Q110" s="133"/>
      <c r="R110" s="89"/>
      <c r="S110" s="89"/>
      <c r="T110" s="89"/>
      <c r="U110" s="89"/>
      <c r="V110" s="89"/>
      <c r="W110" s="89"/>
      <c r="X110" s="89"/>
      <c r="Y110" s="89"/>
      <c r="Z110" s="90"/>
    </row>
    <row r="111" spans="1:26" ht="30" customHeight="1" x14ac:dyDescent="0.15">
      <c r="A111" s="72"/>
      <c r="B111" s="72"/>
      <c r="C111" s="130"/>
      <c r="D111" s="134" t="s">
        <v>51</v>
      </c>
      <c r="E111" s="134"/>
      <c r="F111" s="134"/>
      <c r="G111" s="134"/>
      <c r="H111" s="134"/>
      <c r="I111" s="134"/>
      <c r="J111" s="134"/>
      <c r="K111" s="134"/>
      <c r="L111" s="134"/>
      <c r="M111" s="134"/>
      <c r="N111" s="134"/>
      <c r="O111" s="134"/>
      <c r="P111" s="134"/>
      <c r="Q111" s="134"/>
      <c r="R111" s="134"/>
      <c r="S111" s="134"/>
      <c r="T111" s="134"/>
      <c r="U111" s="134"/>
      <c r="V111" s="134"/>
      <c r="W111" s="134"/>
      <c r="X111" s="134"/>
      <c r="Y111" s="134"/>
      <c r="Z111" s="96"/>
    </row>
    <row r="112" spans="1:26" ht="20.100000000000001" customHeight="1" x14ac:dyDescent="0.15">
      <c r="A112" s="72"/>
      <c r="B112" s="72"/>
      <c r="C112" s="91"/>
      <c r="D112" s="92">
        <v>1</v>
      </c>
      <c r="E112" s="67" t="s">
        <v>38</v>
      </c>
      <c r="F112" s="67"/>
      <c r="G112" s="67"/>
      <c r="H112" s="67"/>
      <c r="I112" s="24"/>
      <c r="J112" s="24"/>
      <c r="K112" s="24"/>
      <c r="L112" s="24"/>
      <c r="M112" s="24"/>
      <c r="N112" s="24"/>
      <c r="O112" s="24"/>
      <c r="P112" s="24"/>
      <c r="Q112" s="36"/>
      <c r="R112" s="24"/>
      <c r="S112" s="24"/>
      <c r="T112" s="24"/>
      <c r="U112" s="24"/>
      <c r="V112" s="24"/>
      <c r="W112" s="24"/>
      <c r="X112" s="24"/>
      <c r="Y112" s="24"/>
      <c r="Z112" s="96"/>
    </row>
    <row r="113" spans="1:26" ht="20.100000000000001" customHeight="1" x14ac:dyDescent="0.15">
      <c r="A113" s="72"/>
      <c r="B113" s="72"/>
      <c r="C113" s="91"/>
      <c r="D113" s="92"/>
      <c r="E113" s="97"/>
      <c r="F113" s="97"/>
      <c r="G113" s="97"/>
      <c r="H113" s="97"/>
      <c r="I113" s="103"/>
      <c r="J113" s="99" t="s">
        <v>39</v>
      </c>
      <c r="K113" s="122"/>
      <c r="L113" s="98"/>
      <c r="M113" s="98"/>
      <c r="N113" s="98"/>
      <c r="O113" s="98"/>
      <c r="P113" s="98"/>
      <c r="Q113" s="135"/>
      <c r="R113" s="98"/>
      <c r="S113" s="98"/>
      <c r="T113" s="98"/>
      <c r="U113" s="98"/>
      <c r="V113" s="98"/>
      <c r="W113" s="98"/>
      <c r="X113" s="98"/>
      <c r="Y113" s="98"/>
      <c r="Z113" s="96"/>
    </row>
    <row r="114" spans="1:26" ht="20.100000000000001" customHeight="1" x14ac:dyDescent="0.15">
      <c r="A114" s="72">
        <f>IFERROR(IF(AND(TRIM($I114)&lt;&gt;"", NOT(OR(IFERROR(SEARCH(" ",$I114),0)&gt;0, IFERROR(SEARCH("　",$I114),0)&gt;0))),1001,0),3)</f>
        <v>0</v>
      </c>
      <c r="B114" s="72"/>
      <c r="C114" s="91"/>
      <c r="D114" s="92">
        <f>D112+1</f>
        <v>2</v>
      </c>
      <c r="E114" s="67" t="s">
        <v>40</v>
      </c>
      <c r="F114" s="67"/>
      <c r="G114" s="67"/>
      <c r="H114" s="67"/>
      <c r="I114" s="24"/>
      <c r="J114" s="24"/>
      <c r="K114" s="24"/>
      <c r="L114" s="24"/>
      <c r="M114" s="24"/>
      <c r="N114" s="24"/>
      <c r="O114" s="24"/>
      <c r="P114" s="24"/>
      <c r="Q114" s="24"/>
      <c r="R114" s="24"/>
      <c r="S114" s="24"/>
      <c r="T114" s="24"/>
      <c r="U114" s="24"/>
      <c r="V114" s="24"/>
      <c r="W114" s="24"/>
      <c r="X114" s="24"/>
      <c r="Y114" s="24"/>
      <c r="Z114" s="96"/>
    </row>
    <row r="115" spans="1:26" ht="20.100000000000001" customHeight="1" x14ac:dyDescent="0.15">
      <c r="A115" s="72"/>
      <c r="B115" s="72"/>
      <c r="C115" s="91"/>
      <c r="D115" s="92"/>
      <c r="E115" s="97"/>
      <c r="F115" s="97"/>
      <c r="G115" s="97"/>
      <c r="H115" s="97"/>
      <c r="I115" s="103"/>
      <c r="J115" s="99" t="s">
        <v>19</v>
      </c>
      <c r="K115" s="99"/>
      <c r="L115" s="99"/>
      <c r="M115" s="99"/>
      <c r="N115" s="99"/>
      <c r="O115" s="99"/>
      <c r="P115" s="99"/>
      <c r="Q115" s="99"/>
      <c r="R115" s="99"/>
      <c r="S115" s="99"/>
      <c r="T115" s="99"/>
      <c r="U115" s="99"/>
      <c r="V115" s="99"/>
      <c r="W115" s="99"/>
      <c r="X115" s="99"/>
      <c r="Y115" s="99"/>
      <c r="Z115" s="96"/>
    </row>
    <row r="116" spans="1:26" ht="20.100000000000001" customHeight="1" x14ac:dyDescent="0.15">
      <c r="A116" s="72">
        <f>IFERROR(IF(AND(TRIM($I116)&lt;&gt;"", NOT(OR(IFERROR(SEARCH(" ",$I116),0)&gt;0, IFERROR(SEARCH("　",$I116),0)&gt;0))),1001,0),3)</f>
        <v>0</v>
      </c>
      <c r="B116" s="72"/>
      <c r="C116" s="91"/>
      <c r="D116" s="92">
        <f>D114+1</f>
        <v>3</v>
      </c>
      <c r="E116" s="67" t="s">
        <v>41</v>
      </c>
      <c r="F116" s="67"/>
      <c r="G116" s="67"/>
      <c r="H116" s="67"/>
      <c r="I116" s="24"/>
      <c r="J116" s="24"/>
      <c r="K116" s="24"/>
      <c r="L116" s="24"/>
      <c r="M116" s="24"/>
      <c r="N116" s="24"/>
      <c r="O116" s="24"/>
      <c r="P116" s="24"/>
      <c r="Q116" s="24"/>
      <c r="R116" s="24"/>
      <c r="S116" s="24"/>
      <c r="T116" s="24"/>
      <c r="U116" s="24"/>
      <c r="V116" s="24"/>
      <c r="W116" s="24"/>
      <c r="X116" s="24"/>
      <c r="Y116" s="24"/>
      <c r="Z116" s="96"/>
    </row>
    <row r="117" spans="1:26" ht="20.100000000000001" customHeight="1" x14ac:dyDescent="0.15">
      <c r="A117" s="72"/>
      <c r="B117" s="72"/>
      <c r="C117" s="91"/>
      <c r="D117" s="97"/>
      <c r="E117" s="97"/>
      <c r="F117" s="97"/>
      <c r="G117" s="97"/>
      <c r="H117" s="97"/>
      <c r="I117" s="103"/>
      <c r="J117" s="99" t="s">
        <v>21</v>
      </c>
      <c r="K117" s="99"/>
      <c r="L117" s="99"/>
      <c r="M117" s="99"/>
      <c r="N117" s="99"/>
      <c r="O117" s="99"/>
      <c r="P117" s="99"/>
      <c r="Q117" s="99"/>
      <c r="R117" s="99"/>
      <c r="S117" s="99"/>
      <c r="T117" s="99"/>
      <c r="U117" s="99"/>
      <c r="V117" s="99"/>
      <c r="W117" s="99"/>
      <c r="X117" s="99"/>
      <c r="Y117" s="99"/>
      <c r="Z117" s="96"/>
    </row>
    <row r="118" spans="1:26" ht="20.100000000000001" customHeight="1" x14ac:dyDescent="0.15">
      <c r="A118" s="72"/>
      <c r="B118" s="72"/>
      <c r="C118" s="91"/>
      <c r="D118" s="92">
        <f>D116+1</f>
        <v>4</v>
      </c>
      <c r="E118" s="67" t="s">
        <v>11</v>
      </c>
      <c r="F118" s="67"/>
      <c r="G118" s="67"/>
      <c r="H118" s="67"/>
      <c r="I118" s="32"/>
      <c r="J118" s="33"/>
      <c r="K118" s="33"/>
      <c r="L118" s="33"/>
      <c r="M118" s="33"/>
      <c r="N118" s="97"/>
      <c r="O118" s="97"/>
      <c r="P118" s="97"/>
      <c r="Q118" s="97"/>
      <c r="R118" s="97"/>
      <c r="S118" s="97"/>
      <c r="T118" s="97"/>
      <c r="U118" s="97"/>
      <c r="V118" s="97"/>
      <c r="W118" s="97"/>
      <c r="X118" s="97"/>
      <c r="Y118" s="97"/>
      <c r="Z118" s="96"/>
    </row>
    <row r="119" spans="1:26" ht="20.100000000000001" customHeight="1" x14ac:dyDescent="0.15">
      <c r="A119" s="72"/>
      <c r="B119" s="72"/>
      <c r="C119" s="91"/>
      <c r="D119" s="92"/>
      <c r="E119" s="97"/>
      <c r="F119" s="97"/>
      <c r="G119" s="97"/>
      <c r="H119" s="97"/>
      <c r="I119" s="94"/>
      <c r="J119" s="99" t="s">
        <v>58</v>
      </c>
      <c r="K119" s="98"/>
      <c r="L119" s="98"/>
      <c r="M119" s="98"/>
      <c r="N119" s="98"/>
      <c r="O119" s="98"/>
      <c r="P119" s="98"/>
      <c r="Q119" s="98"/>
      <c r="R119" s="98"/>
      <c r="S119" s="98"/>
      <c r="T119" s="98"/>
      <c r="U119" s="98"/>
      <c r="V119" s="98"/>
      <c r="W119" s="98"/>
      <c r="X119" s="98"/>
      <c r="Y119" s="98"/>
      <c r="Z119" s="96"/>
    </row>
    <row r="120" spans="1:26" ht="20.100000000000001" customHeight="1" x14ac:dyDescent="0.15">
      <c r="A120" s="72">
        <f>IFERROR(IF(AND(TRIM($I120)&lt;&gt;"", AND(OR(ISERROR(FIND("@"&amp;LEFT($I120,3)&amp;"@", 都道府県3))=FALSE, ISERROR(FIND("@"&amp;LEFT($I120,4)&amp;"@",都道府県4))=FALSE))=FALSE),1001,0),3)</f>
        <v>0</v>
      </c>
      <c r="B120" s="72"/>
      <c r="C120" s="91"/>
      <c r="D120" s="92">
        <f>D118+1</f>
        <v>5</v>
      </c>
      <c r="E120" s="67" t="s">
        <v>12</v>
      </c>
      <c r="F120" s="67"/>
      <c r="G120" s="67"/>
      <c r="H120" s="67"/>
      <c r="I120" s="34"/>
      <c r="J120" s="34"/>
      <c r="K120" s="34"/>
      <c r="L120" s="34"/>
      <c r="M120" s="34"/>
      <c r="N120" s="34"/>
      <c r="O120" s="34"/>
      <c r="P120" s="34"/>
      <c r="Q120" s="35"/>
      <c r="R120" s="34"/>
      <c r="S120" s="34"/>
      <c r="T120" s="34"/>
      <c r="U120" s="34"/>
      <c r="V120" s="34"/>
      <c r="W120" s="34"/>
      <c r="X120" s="34"/>
      <c r="Y120" s="34"/>
      <c r="Z120" s="96"/>
    </row>
    <row r="121" spans="1:26" ht="20.100000000000001" customHeight="1" x14ac:dyDescent="0.15">
      <c r="A121" s="72"/>
      <c r="B121" s="72"/>
      <c r="C121" s="91"/>
      <c r="D121" s="92"/>
      <c r="E121" s="97"/>
      <c r="F121" s="97"/>
      <c r="G121" s="97"/>
      <c r="H121" s="97"/>
      <c r="I121" s="94"/>
      <c r="J121" s="99" t="s">
        <v>42</v>
      </c>
      <c r="K121" s="98"/>
      <c r="L121" s="98"/>
      <c r="M121" s="98"/>
      <c r="N121" s="98"/>
      <c r="O121" s="98"/>
      <c r="P121" s="98"/>
      <c r="Q121" s="98"/>
      <c r="R121" s="98"/>
      <c r="S121" s="98"/>
      <c r="T121" s="98"/>
      <c r="U121" s="98"/>
      <c r="V121" s="98"/>
      <c r="W121" s="98"/>
      <c r="X121" s="98"/>
      <c r="Y121" s="98"/>
      <c r="Z121" s="96"/>
    </row>
    <row r="122" spans="1:26" ht="20.100000000000001" customHeight="1" x14ac:dyDescent="0.15">
      <c r="A122" s="72">
        <f>IFERROR(IF(AND(TRIM($I122)&lt;&gt;"", NOT(AND(ISNUMBER(VALUE(SUBSTITUTE($I122,"-",""))), IFERROR(SEARCH("-",$I122),0)&gt;0))),1001,0),3)</f>
        <v>0</v>
      </c>
      <c r="B122" s="72"/>
      <c r="C122" s="91"/>
      <c r="D122" s="92">
        <f>D120+1</f>
        <v>6</v>
      </c>
      <c r="E122" s="67" t="s">
        <v>22</v>
      </c>
      <c r="F122" s="67"/>
      <c r="G122" s="67"/>
      <c r="H122" s="67"/>
      <c r="I122" s="24"/>
      <c r="J122" s="24"/>
      <c r="K122" s="24"/>
      <c r="L122" s="24"/>
      <c r="M122" s="24"/>
      <c r="N122" s="67"/>
      <c r="O122" s="104" t="s">
        <v>23</v>
      </c>
      <c r="P122" s="1"/>
      <c r="Q122" s="67" t="s">
        <v>24</v>
      </c>
      <c r="R122" s="67"/>
      <c r="S122" s="67"/>
      <c r="T122" s="67"/>
      <c r="U122" s="67"/>
      <c r="V122" s="67"/>
      <c r="W122" s="67"/>
      <c r="X122" s="67"/>
      <c r="Y122" s="98"/>
      <c r="Z122" s="96"/>
    </row>
    <row r="123" spans="1:26" ht="20.100000000000001" customHeight="1" x14ac:dyDescent="0.15">
      <c r="A123" s="72"/>
      <c r="B123" s="72"/>
      <c r="C123" s="100"/>
      <c r="D123" s="97"/>
      <c r="E123" s="97"/>
      <c r="F123" s="97"/>
      <c r="G123" s="97"/>
      <c r="H123" s="97"/>
      <c r="I123" s="94"/>
      <c r="J123" s="99" t="s">
        <v>43</v>
      </c>
      <c r="K123" s="98"/>
      <c r="L123" s="98"/>
      <c r="M123" s="98"/>
      <c r="N123" s="98"/>
      <c r="O123" s="98"/>
      <c r="P123" s="98"/>
      <c r="Q123" s="98"/>
      <c r="R123" s="98"/>
      <c r="S123" s="98"/>
      <c r="T123" s="98"/>
      <c r="U123" s="98"/>
      <c r="V123" s="98"/>
      <c r="W123" s="98"/>
      <c r="X123" s="98"/>
      <c r="Y123" s="98"/>
      <c r="Z123" s="96"/>
    </row>
    <row r="124" spans="1:26" ht="20.100000000000001" customHeight="1" x14ac:dyDescent="0.15">
      <c r="A124" s="72">
        <f>IFERROR(IF(AND(TRIM($I124)&lt;&gt;"", NOT(AND(ISNUMBER(VALUE(SUBSTITUTE($I124,"-",""))), IFERROR(SEARCH("-",$I124),0)&gt;0))),1001,0),3)</f>
        <v>0</v>
      </c>
      <c r="B124" s="72"/>
      <c r="C124" s="91"/>
      <c r="D124" s="92">
        <f>D122+1</f>
        <v>7</v>
      </c>
      <c r="E124" s="67" t="s">
        <v>26</v>
      </c>
      <c r="F124" s="67"/>
      <c r="G124" s="67"/>
      <c r="H124" s="67"/>
      <c r="I124" s="24"/>
      <c r="J124" s="24"/>
      <c r="K124" s="24"/>
      <c r="L124" s="24"/>
      <c r="M124" s="24"/>
      <c r="N124" s="98"/>
      <c r="O124" s="98"/>
      <c r="P124" s="98"/>
      <c r="Q124" s="98"/>
      <c r="R124" s="98"/>
      <c r="S124" s="98"/>
      <c r="T124" s="98"/>
      <c r="U124" s="98"/>
      <c r="V124" s="98"/>
      <c r="W124" s="98"/>
      <c r="X124" s="98"/>
      <c r="Y124" s="98"/>
      <c r="Z124" s="96"/>
    </row>
    <row r="125" spans="1:26" ht="20.100000000000001" customHeight="1" x14ac:dyDescent="0.15">
      <c r="A125" s="72"/>
      <c r="B125" s="72"/>
      <c r="C125" s="100"/>
      <c r="D125" s="97"/>
      <c r="E125" s="97"/>
      <c r="F125" s="97"/>
      <c r="G125" s="97"/>
      <c r="H125" s="97"/>
      <c r="I125" s="94"/>
      <c r="J125" s="99" t="s">
        <v>43</v>
      </c>
      <c r="K125" s="98"/>
      <c r="L125" s="98"/>
      <c r="M125" s="98"/>
      <c r="N125" s="98"/>
      <c r="O125" s="98"/>
      <c r="P125" s="98"/>
      <c r="Q125" s="98"/>
      <c r="R125" s="98"/>
      <c r="S125" s="98"/>
      <c r="T125" s="98"/>
      <c r="U125" s="98"/>
      <c r="V125" s="98"/>
      <c r="W125" s="98"/>
      <c r="X125" s="98"/>
      <c r="Y125" s="98"/>
      <c r="Z125" s="96"/>
    </row>
    <row r="126" spans="1:26" ht="20.100000000000001" customHeight="1" x14ac:dyDescent="0.15">
      <c r="A126" s="72">
        <f>IFERROR(IF(AND(TRIM($I126)&lt;&gt;"", NOT(IFERROR(SEARCH("@",$I126),0)&gt;0)),1001,0),3)</f>
        <v>0</v>
      </c>
      <c r="B126" s="72"/>
      <c r="C126" s="91"/>
      <c r="D126" s="92">
        <f>D124+1</f>
        <v>8</v>
      </c>
      <c r="E126" s="67" t="s">
        <v>27</v>
      </c>
      <c r="F126" s="67"/>
      <c r="G126" s="67"/>
      <c r="H126" s="67"/>
      <c r="I126" s="24"/>
      <c r="J126" s="24"/>
      <c r="K126" s="24"/>
      <c r="L126" s="24"/>
      <c r="M126" s="24"/>
      <c r="N126" s="24"/>
      <c r="O126" s="24"/>
      <c r="P126" s="24"/>
      <c r="Q126" s="31"/>
      <c r="R126" s="24"/>
      <c r="S126" s="24"/>
      <c r="T126" s="24"/>
      <c r="U126" s="24"/>
      <c r="V126" s="24"/>
      <c r="W126" s="24"/>
      <c r="X126" s="24"/>
      <c r="Y126" s="24"/>
      <c r="Z126" s="96"/>
    </row>
    <row r="127" spans="1:26" ht="20.100000000000001" customHeight="1" x14ac:dyDescent="0.15">
      <c r="A127" s="72"/>
      <c r="B127" s="72"/>
      <c r="C127" s="100"/>
      <c r="D127" s="97"/>
      <c r="E127" s="97"/>
      <c r="F127" s="97"/>
      <c r="G127" s="97"/>
      <c r="H127" s="97"/>
      <c r="I127" s="94"/>
      <c r="J127" s="105" t="s">
        <v>56</v>
      </c>
      <c r="K127" s="122"/>
      <c r="L127" s="98"/>
      <c r="M127" s="98"/>
      <c r="N127" s="98"/>
      <c r="O127" s="98"/>
      <c r="P127" s="98"/>
      <c r="Q127" s="123"/>
      <c r="R127" s="98"/>
      <c r="S127" s="98"/>
      <c r="T127" s="98"/>
      <c r="U127" s="98"/>
      <c r="V127" s="98"/>
      <c r="W127" s="98"/>
      <c r="X127" s="98"/>
      <c r="Y127" s="98"/>
      <c r="Z127" s="96"/>
    </row>
    <row r="128" spans="1:26" ht="20.100000000000001" customHeight="1" x14ac:dyDescent="0.15">
      <c r="A128" s="72"/>
      <c r="B128" s="72"/>
      <c r="C128" s="111"/>
      <c r="D128" s="112"/>
      <c r="E128" s="112"/>
      <c r="F128" s="112"/>
      <c r="G128" s="112"/>
      <c r="H128" s="112"/>
      <c r="I128" s="114"/>
      <c r="J128" s="113"/>
      <c r="K128" s="114"/>
      <c r="L128" s="113"/>
      <c r="M128" s="113"/>
      <c r="N128" s="113"/>
      <c r="O128" s="113"/>
      <c r="P128" s="113"/>
      <c r="Q128" s="136"/>
      <c r="R128" s="113"/>
      <c r="S128" s="113"/>
      <c r="T128" s="113"/>
      <c r="U128" s="113"/>
      <c r="V128" s="113"/>
      <c r="W128" s="113"/>
      <c r="X128" s="113"/>
      <c r="Y128" s="113"/>
      <c r="Z128" s="115"/>
    </row>
    <row r="129" spans="1:26" ht="20.100000000000001" customHeight="1" x14ac:dyDescent="0.15">
      <c r="A129" s="72"/>
      <c r="B129" s="72"/>
      <c r="C129" s="97"/>
      <c r="D129" s="97"/>
      <c r="E129" s="97"/>
      <c r="F129" s="97"/>
      <c r="G129" s="97"/>
      <c r="H129" s="97"/>
      <c r="I129" s="117"/>
      <c r="J129" s="117"/>
      <c r="K129" s="117"/>
      <c r="L129" s="117"/>
      <c r="M129" s="117"/>
      <c r="N129" s="117"/>
      <c r="O129" s="117"/>
      <c r="P129" s="117"/>
      <c r="Q129" s="137"/>
      <c r="R129" s="117"/>
      <c r="S129" s="117"/>
      <c r="T129" s="117"/>
      <c r="U129" s="117"/>
      <c r="V129" s="117"/>
      <c r="W129" s="117"/>
      <c r="X129" s="117"/>
      <c r="Y129" s="117"/>
      <c r="Z129" s="97"/>
    </row>
    <row r="130" spans="1:26" ht="15.75" hidden="1" customHeight="1" x14ac:dyDescent="0.15">
      <c r="A130" s="72"/>
      <c r="B130" s="72"/>
      <c r="C130" s="97"/>
      <c r="D130" s="97"/>
      <c r="E130" s="97"/>
      <c r="F130" s="97"/>
      <c r="G130" s="97"/>
      <c r="H130" s="97"/>
      <c r="I130" s="117"/>
      <c r="J130" s="117"/>
      <c r="K130" s="117"/>
      <c r="L130" s="117"/>
      <c r="M130" s="117"/>
      <c r="N130" s="117"/>
      <c r="O130" s="117"/>
      <c r="P130" s="117"/>
      <c r="Q130" s="137"/>
      <c r="R130" s="117"/>
      <c r="S130" s="117"/>
      <c r="T130" s="117"/>
      <c r="U130" s="117"/>
      <c r="V130" s="117"/>
      <c r="W130" s="117"/>
      <c r="X130" s="117"/>
      <c r="Y130" s="117"/>
      <c r="Z130" s="97"/>
    </row>
    <row r="131" spans="1:26" ht="15.75" hidden="1" customHeight="1" x14ac:dyDescent="0.15">
      <c r="A131" s="72"/>
      <c r="B131" s="72"/>
      <c r="C131" s="97"/>
      <c r="D131" s="97"/>
      <c r="E131" s="97"/>
      <c r="F131" s="97"/>
      <c r="G131" s="97"/>
      <c r="H131" s="97"/>
      <c r="I131" s="117"/>
      <c r="J131" s="117"/>
      <c r="K131" s="117"/>
      <c r="L131" s="117"/>
      <c r="M131" s="117"/>
      <c r="N131" s="117"/>
      <c r="O131" s="117"/>
      <c r="P131" s="117"/>
      <c r="Q131" s="137"/>
      <c r="R131" s="117"/>
      <c r="S131" s="117"/>
      <c r="T131" s="117"/>
      <c r="U131" s="117"/>
      <c r="V131" s="117"/>
      <c r="W131" s="117"/>
      <c r="X131" s="117"/>
      <c r="Y131" s="117"/>
      <c r="Z131" s="97"/>
    </row>
    <row r="132" spans="1:26" ht="15.75" hidden="1" customHeight="1" x14ac:dyDescent="0.15">
      <c r="A132" s="72"/>
      <c r="B132" s="72"/>
      <c r="C132" s="97"/>
      <c r="D132" s="97"/>
      <c r="E132" s="97"/>
      <c r="F132" s="97"/>
      <c r="G132" s="97"/>
      <c r="H132" s="97"/>
      <c r="I132" s="117"/>
      <c r="J132" s="117"/>
      <c r="K132" s="117"/>
      <c r="L132" s="117"/>
      <c r="M132" s="117"/>
      <c r="N132" s="117"/>
      <c r="O132" s="117"/>
      <c r="P132" s="117"/>
      <c r="Q132" s="137"/>
      <c r="R132" s="117"/>
      <c r="S132" s="117"/>
      <c r="T132" s="117"/>
      <c r="U132" s="117"/>
      <c r="V132" s="117"/>
      <c r="W132" s="117"/>
      <c r="X132" s="117"/>
      <c r="Y132" s="117"/>
      <c r="Z132" s="97"/>
    </row>
    <row r="133" spans="1:26" ht="15.75" hidden="1" customHeight="1" x14ac:dyDescent="0.15">
      <c r="A133" s="72"/>
      <c r="B133" s="72"/>
      <c r="C133" s="97"/>
      <c r="D133" s="97"/>
      <c r="E133" s="97"/>
      <c r="F133" s="97"/>
      <c r="G133" s="97"/>
      <c r="H133" s="97"/>
      <c r="I133" s="117"/>
      <c r="J133" s="117"/>
      <c r="K133" s="117"/>
      <c r="L133" s="117"/>
      <c r="M133" s="117"/>
      <c r="N133" s="117"/>
      <c r="O133" s="117"/>
      <c r="P133" s="117"/>
      <c r="Q133" s="137"/>
      <c r="R133" s="117"/>
      <c r="S133" s="117"/>
      <c r="T133" s="117"/>
      <c r="U133" s="117"/>
      <c r="V133" s="117"/>
      <c r="W133" s="117"/>
      <c r="X133" s="117"/>
      <c r="Y133" s="117"/>
      <c r="Z133" s="97"/>
    </row>
    <row r="134" spans="1:26" ht="15.75" hidden="1" customHeight="1" x14ac:dyDescent="0.15">
      <c r="A134" s="72"/>
      <c r="B134" s="72"/>
      <c r="C134" s="97"/>
      <c r="D134" s="97"/>
      <c r="E134" s="97"/>
      <c r="F134" s="97"/>
      <c r="G134" s="97"/>
      <c r="H134" s="97"/>
      <c r="I134" s="117"/>
      <c r="J134" s="117"/>
      <c r="K134" s="117"/>
      <c r="L134" s="117"/>
      <c r="M134" s="117"/>
      <c r="N134" s="117"/>
      <c r="O134" s="117"/>
      <c r="P134" s="117"/>
      <c r="Q134" s="137"/>
      <c r="R134" s="117"/>
      <c r="S134" s="117"/>
      <c r="T134" s="117"/>
      <c r="U134" s="117"/>
      <c r="V134" s="117"/>
      <c r="W134" s="117"/>
      <c r="X134" s="117"/>
      <c r="Y134" s="117"/>
      <c r="Z134" s="97"/>
    </row>
    <row r="135" spans="1:26" ht="15.75" hidden="1" customHeight="1" x14ac:dyDescent="0.15">
      <c r="A135" s="72"/>
      <c r="B135" s="72"/>
      <c r="C135" s="97"/>
      <c r="D135" s="97"/>
      <c r="E135" s="97"/>
      <c r="F135" s="97"/>
      <c r="G135" s="97"/>
      <c r="H135" s="97"/>
      <c r="I135" s="117"/>
      <c r="J135" s="117"/>
      <c r="K135" s="117"/>
      <c r="L135" s="117"/>
      <c r="M135" s="117"/>
      <c r="N135" s="117"/>
      <c r="O135" s="117"/>
      <c r="P135" s="117"/>
      <c r="Q135" s="137"/>
      <c r="R135" s="117"/>
      <c r="S135" s="117"/>
      <c r="T135" s="117"/>
      <c r="U135" s="117"/>
      <c r="V135" s="117"/>
      <c r="W135" s="117"/>
      <c r="X135" s="117"/>
      <c r="Y135" s="117"/>
      <c r="Z135" s="97"/>
    </row>
    <row r="136" spans="1:26" ht="15.75" hidden="1" customHeight="1" x14ac:dyDescent="0.15">
      <c r="A136" s="72"/>
      <c r="B136" s="72"/>
      <c r="C136" s="97"/>
      <c r="D136" s="97"/>
      <c r="E136" s="97"/>
      <c r="F136" s="97"/>
      <c r="G136" s="97"/>
      <c r="H136" s="97"/>
      <c r="I136" s="117"/>
      <c r="J136" s="117"/>
      <c r="K136" s="117"/>
      <c r="L136" s="117"/>
      <c r="M136" s="117"/>
      <c r="N136" s="117"/>
      <c r="O136" s="117"/>
      <c r="P136" s="117"/>
      <c r="Q136" s="137"/>
      <c r="R136" s="117"/>
      <c r="S136" s="117"/>
      <c r="T136" s="117"/>
      <c r="U136" s="117"/>
      <c r="V136" s="117"/>
      <c r="W136" s="117"/>
      <c r="X136" s="117"/>
      <c r="Y136" s="117"/>
      <c r="Z136" s="97"/>
    </row>
    <row r="137" spans="1:26" ht="15.75" hidden="1" customHeight="1" x14ac:dyDescent="0.15">
      <c r="A137" s="72"/>
      <c r="B137" s="72"/>
      <c r="C137" s="97"/>
      <c r="D137" s="97"/>
      <c r="E137" s="97"/>
      <c r="F137" s="97"/>
      <c r="G137" s="97"/>
      <c r="H137" s="97"/>
      <c r="I137" s="117"/>
      <c r="J137" s="117"/>
      <c r="K137" s="117"/>
      <c r="L137" s="117"/>
      <c r="M137" s="117"/>
      <c r="N137" s="117"/>
      <c r="O137" s="117"/>
      <c r="P137" s="117"/>
      <c r="Q137" s="137"/>
      <c r="R137" s="117"/>
      <c r="S137" s="117"/>
      <c r="T137" s="117"/>
      <c r="U137" s="117"/>
      <c r="V137" s="117"/>
      <c r="W137" s="117"/>
      <c r="X137" s="117"/>
      <c r="Y137" s="117"/>
      <c r="Z137" s="97"/>
    </row>
    <row r="138" spans="1:26" ht="15.75" hidden="1" customHeight="1" x14ac:dyDescent="0.15">
      <c r="A138" s="72"/>
      <c r="B138" s="72"/>
      <c r="C138" s="97"/>
      <c r="D138" s="97"/>
      <c r="E138" s="97"/>
      <c r="F138" s="97"/>
      <c r="G138" s="97"/>
      <c r="H138" s="97"/>
      <c r="I138" s="117"/>
      <c r="J138" s="117"/>
      <c r="K138" s="117"/>
      <c r="L138" s="117"/>
      <c r="M138" s="117"/>
      <c r="N138" s="117"/>
      <c r="O138" s="117"/>
      <c r="P138" s="117"/>
      <c r="Q138" s="137"/>
      <c r="R138" s="117"/>
      <c r="S138" s="117"/>
      <c r="T138" s="117"/>
      <c r="U138" s="117"/>
      <c r="V138" s="117"/>
      <c r="W138" s="117"/>
      <c r="X138" s="117"/>
      <c r="Y138" s="117"/>
      <c r="Z138" s="97"/>
    </row>
    <row r="139" spans="1:26" ht="15.75" hidden="1" customHeight="1" x14ac:dyDescent="0.15">
      <c r="A139" s="72"/>
      <c r="B139" s="72"/>
      <c r="C139" s="97"/>
      <c r="D139" s="97"/>
      <c r="E139" s="97"/>
      <c r="F139" s="97"/>
      <c r="G139" s="97"/>
      <c r="H139" s="97"/>
      <c r="I139" s="117"/>
      <c r="J139" s="117"/>
      <c r="K139" s="117"/>
      <c r="L139" s="117"/>
      <c r="M139" s="117"/>
      <c r="N139" s="117"/>
      <c r="O139" s="117"/>
      <c r="P139" s="117"/>
      <c r="Q139" s="137"/>
      <c r="R139" s="117"/>
      <c r="S139" s="117"/>
      <c r="T139" s="117"/>
      <c r="U139" s="117"/>
      <c r="V139" s="117"/>
      <c r="W139" s="117"/>
      <c r="X139" s="117"/>
      <c r="Y139" s="117"/>
      <c r="Z139" s="97"/>
    </row>
    <row r="140" spans="1:26" ht="15.75" hidden="1" customHeight="1" x14ac:dyDescent="0.15">
      <c r="A140" s="72"/>
      <c r="B140" s="72"/>
      <c r="C140" s="97"/>
      <c r="D140" s="97"/>
      <c r="E140" s="97"/>
      <c r="F140" s="97"/>
      <c r="G140" s="97"/>
      <c r="H140" s="97"/>
      <c r="I140" s="117"/>
      <c r="J140" s="117"/>
      <c r="K140" s="117"/>
      <c r="L140" s="117"/>
      <c r="M140" s="117"/>
      <c r="N140" s="117"/>
      <c r="O140" s="117"/>
      <c r="P140" s="117"/>
      <c r="Q140" s="137"/>
      <c r="R140" s="117"/>
      <c r="S140" s="117"/>
      <c r="T140" s="117"/>
      <c r="U140" s="117"/>
      <c r="V140" s="117"/>
      <c r="W140" s="117"/>
      <c r="X140" s="117"/>
      <c r="Y140" s="117"/>
      <c r="Z140" s="97"/>
    </row>
    <row r="141" spans="1:26" ht="15.75" hidden="1" customHeight="1" x14ac:dyDescent="0.15">
      <c r="A141" s="72"/>
      <c r="B141" s="72"/>
      <c r="C141" s="97"/>
      <c r="D141" s="97"/>
      <c r="E141" s="97"/>
      <c r="F141" s="97"/>
      <c r="G141" s="97"/>
      <c r="H141" s="97"/>
      <c r="I141" s="117"/>
      <c r="J141" s="117"/>
      <c r="K141" s="117"/>
      <c r="L141" s="117"/>
      <c r="M141" s="117"/>
      <c r="N141" s="117"/>
      <c r="O141" s="117"/>
      <c r="P141" s="117"/>
      <c r="Q141" s="137"/>
      <c r="R141" s="117"/>
      <c r="S141" s="117"/>
      <c r="T141" s="117"/>
      <c r="U141" s="117"/>
      <c r="V141" s="117"/>
      <c r="W141" s="117"/>
      <c r="X141" s="117"/>
      <c r="Y141" s="117"/>
      <c r="Z141" s="97"/>
    </row>
    <row r="142" spans="1:26" ht="15.75" hidden="1" customHeight="1" x14ac:dyDescent="0.15">
      <c r="A142" s="72"/>
      <c r="B142" s="72"/>
      <c r="C142" s="97"/>
      <c r="D142" s="97"/>
      <c r="E142" s="97"/>
      <c r="F142" s="97"/>
      <c r="G142" s="97"/>
      <c r="H142" s="97"/>
      <c r="I142" s="117"/>
      <c r="J142" s="117"/>
      <c r="K142" s="117"/>
      <c r="L142" s="117"/>
      <c r="M142" s="117"/>
      <c r="N142" s="117"/>
      <c r="O142" s="117"/>
      <c r="P142" s="117"/>
      <c r="Q142" s="137"/>
      <c r="R142" s="117"/>
      <c r="S142" s="117"/>
      <c r="T142" s="117"/>
      <c r="U142" s="117"/>
      <c r="V142" s="117"/>
      <c r="W142" s="117"/>
      <c r="X142" s="117"/>
      <c r="Y142" s="117"/>
      <c r="Z142" s="97"/>
    </row>
    <row r="143" spans="1:26" ht="15.75" hidden="1" customHeight="1" x14ac:dyDescent="0.15">
      <c r="A143" s="72"/>
      <c r="B143" s="72"/>
      <c r="C143" s="97"/>
      <c r="D143" s="97"/>
      <c r="E143" s="97"/>
      <c r="F143" s="97"/>
      <c r="G143" s="97"/>
      <c r="H143" s="97"/>
      <c r="I143" s="117"/>
      <c r="J143" s="117"/>
      <c r="K143" s="117"/>
      <c r="L143" s="117"/>
      <c r="M143" s="117"/>
      <c r="N143" s="117"/>
      <c r="O143" s="117"/>
      <c r="P143" s="117"/>
      <c r="Q143" s="137"/>
      <c r="R143" s="117"/>
      <c r="S143" s="117"/>
      <c r="T143" s="117"/>
      <c r="U143" s="117"/>
      <c r="V143" s="117"/>
      <c r="W143" s="117"/>
      <c r="X143" s="117"/>
      <c r="Y143" s="117"/>
      <c r="Z143" s="97"/>
    </row>
    <row r="144" spans="1:26" ht="15.75" hidden="1" customHeight="1" x14ac:dyDescent="0.15">
      <c r="A144" s="72"/>
      <c r="B144" s="72"/>
      <c r="C144" s="97"/>
      <c r="D144" s="97"/>
      <c r="E144" s="97"/>
      <c r="F144" s="97"/>
      <c r="G144" s="97"/>
      <c r="H144" s="97"/>
      <c r="I144" s="117"/>
      <c r="J144" s="117"/>
      <c r="K144" s="117"/>
      <c r="L144" s="117"/>
      <c r="M144" s="117"/>
      <c r="N144" s="117"/>
      <c r="O144" s="117"/>
      <c r="P144" s="117"/>
      <c r="Q144" s="137"/>
      <c r="R144" s="117"/>
      <c r="S144" s="117"/>
      <c r="T144" s="117"/>
      <c r="U144" s="117"/>
      <c r="V144" s="117"/>
      <c r="W144" s="117"/>
      <c r="X144" s="117"/>
      <c r="Y144" s="117"/>
      <c r="Z144" s="97"/>
    </row>
    <row r="145" spans="1:26" ht="15.75" hidden="1" customHeight="1" x14ac:dyDescent="0.15">
      <c r="A145" s="72"/>
      <c r="B145" s="72"/>
      <c r="C145" s="97"/>
      <c r="D145" s="97"/>
      <c r="E145" s="97"/>
      <c r="F145" s="97"/>
      <c r="G145" s="97"/>
      <c r="H145" s="97"/>
      <c r="I145" s="117"/>
      <c r="J145" s="117"/>
      <c r="K145" s="117"/>
      <c r="L145" s="117"/>
      <c r="M145" s="117"/>
      <c r="N145" s="117"/>
      <c r="O145" s="117"/>
      <c r="P145" s="117"/>
      <c r="Q145" s="137"/>
      <c r="R145" s="117"/>
      <c r="S145" s="117"/>
      <c r="T145" s="117"/>
      <c r="U145" s="117"/>
      <c r="V145" s="117"/>
      <c r="W145" s="117"/>
      <c r="X145" s="117"/>
      <c r="Y145" s="117"/>
      <c r="Z145" s="97"/>
    </row>
    <row r="146" spans="1:26" ht="15.75" hidden="1" customHeight="1" x14ac:dyDescent="0.15">
      <c r="A146" s="72"/>
      <c r="B146" s="72"/>
      <c r="C146" s="97"/>
      <c r="D146" s="97"/>
      <c r="E146" s="97"/>
      <c r="F146" s="97"/>
      <c r="G146" s="97"/>
      <c r="H146" s="97"/>
      <c r="I146" s="117"/>
      <c r="J146" s="117"/>
      <c r="K146" s="117"/>
      <c r="L146" s="117"/>
      <c r="M146" s="117"/>
      <c r="N146" s="117"/>
      <c r="O146" s="117"/>
      <c r="P146" s="117"/>
      <c r="Q146" s="137"/>
      <c r="R146" s="117"/>
      <c r="S146" s="117"/>
      <c r="T146" s="117"/>
      <c r="U146" s="117"/>
      <c r="V146" s="117"/>
      <c r="W146" s="117"/>
      <c r="X146" s="117"/>
      <c r="Y146" s="117"/>
      <c r="Z146" s="97"/>
    </row>
    <row r="147" spans="1:26" ht="15.75" hidden="1" customHeight="1" x14ac:dyDescent="0.15">
      <c r="A147" s="72"/>
      <c r="B147" s="72"/>
      <c r="C147" s="97"/>
      <c r="D147" s="97"/>
      <c r="E147" s="97"/>
      <c r="F147" s="97"/>
      <c r="G147" s="97"/>
      <c r="H147" s="97"/>
      <c r="I147" s="117"/>
      <c r="J147" s="117"/>
      <c r="K147" s="117"/>
      <c r="L147" s="117"/>
      <c r="M147" s="117"/>
      <c r="N147" s="117"/>
      <c r="O147" s="117"/>
      <c r="P147" s="117"/>
      <c r="Q147" s="137"/>
      <c r="R147" s="117"/>
      <c r="S147" s="117"/>
      <c r="T147" s="117"/>
      <c r="U147" s="117"/>
      <c r="V147" s="117"/>
      <c r="W147" s="117"/>
      <c r="X147" s="117"/>
      <c r="Y147" s="117"/>
      <c r="Z147" s="97"/>
    </row>
    <row r="148" spans="1:26" ht="15.75" hidden="1" customHeight="1" x14ac:dyDescent="0.15">
      <c r="A148" s="72"/>
      <c r="B148" s="72"/>
      <c r="C148" s="97"/>
      <c r="D148" s="97"/>
      <c r="E148" s="97"/>
      <c r="F148" s="97"/>
      <c r="G148" s="97"/>
      <c r="H148" s="97"/>
      <c r="I148" s="117"/>
      <c r="J148" s="117"/>
      <c r="K148" s="117"/>
      <c r="L148" s="117"/>
      <c r="M148" s="117"/>
      <c r="N148" s="117"/>
      <c r="O148" s="117"/>
      <c r="P148" s="117"/>
      <c r="Q148" s="137"/>
      <c r="R148" s="117"/>
      <c r="S148" s="117"/>
      <c r="T148" s="117"/>
      <c r="U148" s="117"/>
      <c r="V148" s="117"/>
      <c r="W148" s="117"/>
      <c r="X148" s="117"/>
      <c r="Y148" s="117"/>
      <c r="Z148" s="97"/>
    </row>
    <row r="149" spans="1:26" ht="20.100000000000001" customHeight="1" x14ac:dyDescent="0.15">
      <c r="A149" s="72"/>
      <c r="B149" s="72"/>
      <c r="C149" s="97"/>
      <c r="D149" s="97"/>
      <c r="E149" s="97"/>
      <c r="F149" s="97"/>
      <c r="G149" s="97"/>
      <c r="H149" s="97"/>
      <c r="I149" s="117"/>
      <c r="J149" s="97"/>
      <c r="K149" s="97"/>
      <c r="L149" s="97"/>
      <c r="M149" s="97"/>
      <c r="N149" s="97"/>
      <c r="O149" s="97"/>
      <c r="P149" s="97"/>
      <c r="Q149" s="138"/>
      <c r="R149" s="97"/>
      <c r="S149" s="97"/>
      <c r="T149" s="97"/>
      <c r="U149" s="97"/>
      <c r="V149" s="97"/>
      <c r="W149" s="97"/>
      <c r="X149" s="97"/>
      <c r="Y149" s="97"/>
      <c r="Z149" s="97"/>
    </row>
    <row r="150" spans="1:26" ht="20.100000000000001" customHeight="1" x14ac:dyDescent="0.15">
      <c r="A150" s="72"/>
      <c r="B150" s="72"/>
      <c r="C150" s="84" t="s">
        <v>44</v>
      </c>
      <c r="D150" s="85"/>
      <c r="E150" s="85"/>
      <c r="F150" s="85"/>
      <c r="G150" s="85"/>
      <c r="H150" s="86"/>
      <c r="I150" s="118"/>
      <c r="J150" s="67"/>
      <c r="K150" s="118"/>
      <c r="L150" s="67"/>
      <c r="M150" s="67"/>
      <c r="N150" s="67"/>
      <c r="O150" s="67"/>
      <c r="P150" s="67"/>
      <c r="Q150" s="67"/>
      <c r="R150" s="67"/>
      <c r="S150" s="67"/>
      <c r="T150" s="67"/>
      <c r="U150" s="67"/>
      <c r="V150" s="67"/>
      <c r="W150" s="67"/>
      <c r="X150" s="67"/>
      <c r="Y150" s="67"/>
    </row>
    <row r="151" spans="1:26" ht="20.100000000000001" customHeight="1" x14ac:dyDescent="0.15">
      <c r="A151" s="72"/>
      <c r="B151" s="72"/>
      <c r="C151" s="87"/>
      <c r="D151" s="88"/>
      <c r="E151" s="88"/>
      <c r="F151" s="88"/>
      <c r="G151" s="88"/>
      <c r="H151" s="88"/>
      <c r="I151" s="89"/>
      <c r="J151" s="89"/>
      <c r="K151" s="89"/>
      <c r="L151" s="89"/>
      <c r="M151" s="89"/>
      <c r="N151" s="89"/>
      <c r="O151" s="89"/>
      <c r="P151" s="89"/>
      <c r="Q151" s="89"/>
      <c r="R151" s="89"/>
      <c r="S151" s="89"/>
      <c r="T151" s="89"/>
      <c r="U151" s="89"/>
      <c r="V151" s="89"/>
      <c r="W151" s="89"/>
      <c r="X151" s="89"/>
      <c r="Y151" s="89"/>
      <c r="Z151" s="90"/>
    </row>
    <row r="152" spans="1:26" ht="20.100000000000001" customHeight="1" x14ac:dyDescent="0.15">
      <c r="A152" s="72"/>
      <c r="B152" s="72"/>
      <c r="C152" s="87"/>
      <c r="D152" s="139" t="s">
        <v>45</v>
      </c>
      <c r="E152" s="119"/>
      <c r="F152" s="119"/>
      <c r="G152" s="119"/>
      <c r="H152" s="119"/>
      <c r="I152" s="119"/>
      <c r="J152" s="119"/>
      <c r="K152" s="119"/>
      <c r="L152" s="119"/>
      <c r="M152" s="119"/>
      <c r="N152" s="119"/>
      <c r="O152" s="119"/>
      <c r="P152" s="119"/>
      <c r="Q152" s="119"/>
      <c r="R152" s="119"/>
      <c r="S152" s="119"/>
      <c r="T152" s="119"/>
      <c r="U152" s="119"/>
      <c r="V152" s="119"/>
      <c r="W152" s="119"/>
      <c r="X152" s="98"/>
      <c r="Y152" s="97"/>
      <c r="Z152" s="96"/>
    </row>
    <row r="153" spans="1:26" ht="20.100000000000001" customHeight="1" x14ac:dyDescent="0.15">
      <c r="A153" s="72">
        <f>IFERROR(IF(AND($I153&lt;&gt;"しない", $I153&lt;&gt;"する"),1001,0),3)</f>
        <v>0</v>
      </c>
      <c r="B153" s="72"/>
      <c r="C153" s="91"/>
      <c r="D153" s="92">
        <v>1</v>
      </c>
      <c r="E153" s="97" t="s">
        <v>46</v>
      </c>
      <c r="F153" s="97"/>
      <c r="G153" s="97"/>
      <c r="H153" s="97"/>
      <c r="I153" s="24" t="s">
        <v>47</v>
      </c>
      <c r="J153" s="25"/>
      <c r="K153" s="25"/>
      <c r="L153" s="25"/>
      <c r="M153" s="25"/>
      <c r="N153" s="97"/>
      <c r="O153" s="97"/>
      <c r="P153" s="97"/>
      <c r="Q153" s="97"/>
      <c r="R153" s="97"/>
      <c r="S153" s="97"/>
      <c r="T153" s="97"/>
      <c r="U153" s="97"/>
      <c r="V153" s="67"/>
      <c r="W153" s="67"/>
      <c r="X153" s="67"/>
      <c r="Y153" s="67"/>
      <c r="Z153" s="140"/>
    </row>
    <row r="154" spans="1:26" ht="20.100000000000001" customHeight="1" x14ac:dyDescent="0.15">
      <c r="A154" s="72"/>
      <c r="B154" s="72"/>
      <c r="C154" s="100"/>
      <c r="D154" s="97"/>
      <c r="E154" s="97"/>
      <c r="F154" s="97"/>
      <c r="G154" s="97"/>
      <c r="H154" s="97"/>
      <c r="I154" s="141"/>
      <c r="J154" s="99" t="s">
        <v>5</v>
      </c>
      <c r="K154" s="99"/>
      <c r="L154" s="99"/>
      <c r="M154" s="99"/>
      <c r="N154" s="99"/>
      <c r="O154" s="99"/>
      <c r="P154" s="99"/>
      <c r="Q154" s="99"/>
      <c r="R154" s="99"/>
      <c r="S154" s="99"/>
      <c r="T154" s="99"/>
      <c r="U154" s="97"/>
      <c r="V154" s="67"/>
      <c r="W154" s="67"/>
      <c r="X154" s="67"/>
      <c r="Y154" s="67"/>
      <c r="Z154" s="140"/>
    </row>
    <row r="155" spans="1:26" ht="20.100000000000001" customHeight="1" x14ac:dyDescent="0.15">
      <c r="A155" s="72">
        <f>IFERROR(IF(AND($I153="する",OR(TRIM($I155)="", NOT(OR(IFERROR(SEARCH(" ",$I155),0)&gt;0, IFERROR(SEARCH("　",$I155),0)&gt;0)))),1001,0),3)</f>
        <v>0</v>
      </c>
      <c r="B155" s="72"/>
      <c r="C155" s="91"/>
      <c r="D155" s="92">
        <v>2</v>
      </c>
      <c r="E155" s="67" t="s">
        <v>40</v>
      </c>
      <c r="F155" s="67"/>
      <c r="G155" s="67"/>
      <c r="H155" s="67"/>
      <c r="I155" s="24"/>
      <c r="J155" s="24"/>
      <c r="K155" s="24"/>
      <c r="L155" s="24"/>
      <c r="M155" s="24"/>
      <c r="N155" s="24"/>
      <c r="O155" s="24"/>
      <c r="P155" s="24"/>
      <c r="Q155" s="24"/>
      <c r="R155" s="24"/>
      <c r="S155" s="24"/>
      <c r="T155" s="24"/>
      <c r="U155" s="24"/>
      <c r="V155" s="24"/>
      <c r="W155" s="24"/>
      <c r="X155" s="24"/>
      <c r="Y155" s="24"/>
      <c r="Z155" s="96"/>
    </row>
    <row r="156" spans="1:26" ht="20.100000000000001" customHeight="1" x14ac:dyDescent="0.15">
      <c r="A156" s="72"/>
      <c r="B156" s="72"/>
      <c r="C156" s="91"/>
      <c r="D156" s="92"/>
      <c r="E156" s="97"/>
      <c r="F156" s="97"/>
      <c r="G156" s="97"/>
      <c r="H156" s="97"/>
      <c r="I156" s="103"/>
      <c r="J156" s="99" t="s">
        <v>19</v>
      </c>
      <c r="K156" s="99"/>
      <c r="L156" s="99"/>
      <c r="M156" s="99"/>
      <c r="N156" s="99"/>
      <c r="O156" s="99"/>
      <c r="P156" s="99"/>
      <c r="Q156" s="99"/>
      <c r="R156" s="99"/>
      <c r="S156" s="99"/>
      <c r="T156" s="99"/>
      <c r="U156" s="99"/>
      <c r="V156" s="99"/>
      <c r="W156" s="99"/>
      <c r="X156" s="99"/>
      <c r="Y156" s="99"/>
      <c r="Z156" s="96"/>
    </row>
    <row r="157" spans="1:26" ht="20.100000000000001" customHeight="1" x14ac:dyDescent="0.15">
      <c r="A157" s="72">
        <f>IFERROR(IF(AND($I153="する",OR(TRIM($I157)="", NOT(OR(IFERROR(SEARCH(" ",$I157),0)&gt;0, IFERROR(SEARCH("　",$I157),0)&gt;0)))),1001,0),3)</f>
        <v>0</v>
      </c>
      <c r="B157" s="72"/>
      <c r="C157" s="91"/>
      <c r="D157" s="92">
        <v>3</v>
      </c>
      <c r="E157" s="67" t="s">
        <v>41</v>
      </c>
      <c r="F157" s="67"/>
      <c r="G157" s="67"/>
      <c r="H157" s="67"/>
      <c r="I157" s="24"/>
      <c r="J157" s="24"/>
      <c r="K157" s="24"/>
      <c r="L157" s="24"/>
      <c r="M157" s="24"/>
      <c r="N157" s="24"/>
      <c r="O157" s="24"/>
      <c r="P157" s="24"/>
      <c r="Q157" s="24"/>
      <c r="R157" s="24"/>
      <c r="S157" s="24"/>
      <c r="T157" s="24"/>
      <c r="U157" s="24"/>
      <c r="V157" s="24"/>
      <c r="W157" s="24"/>
      <c r="X157" s="24"/>
      <c r="Y157" s="24"/>
      <c r="Z157" s="96"/>
    </row>
    <row r="158" spans="1:26" ht="20.100000000000001" customHeight="1" x14ac:dyDescent="0.15">
      <c r="A158" s="72"/>
      <c r="B158" s="72"/>
      <c r="C158" s="100"/>
      <c r="D158" s="97"/>
      <c r="E158" s="97"/>
      <c r="F158" s="97"/>
      <c r="G158" s="97"/>
      <c r="H158" s="97"/>
      <c r="I158" s="103"/>
      <c r="J158" s="99" t="s">
        <v>21</v>
      </c>
      <c r="K158" s="99"/>
      <c r="L158" s="99"/>
      <c r="M158" s="99"/>
      <c r="N158" s="99"/>
      <c r="O158" s="99"/>
      <c r="P158" s="99"/>
      <c r="Q158" s="99"/>
      <c r="R158" s="99"/>
      <c r="S158" s="99"/>
      <c r="T158" s="99"/>
      <c r="U158" s="99"/>
      <c r="V158" s="99"/>
      <c r="W158" s="99"/>
      <c r="X158" s="99"/>
      <c r="Y158" s="99"/>
      <c r="Z158" s="96"/>
    </row>
    <row r="159" spans="1:26" ht="20.100000000000001" customHeight="1" x14ac:dyDescent="0.15">
      <c r="A159" s="72">
        <f>IFERROR(IF(AND($I153="する",OR(TRIM($I159)="", LEN($I159)&lt;&gt;8, NOT(ISNUMBER(VALUE($I159))), IFERROR(SEARCH("-", $I159),0)&gt;0)),1001,0),3)</f>
        <v>0</v>
      </c>
      <c r="B159" s="72"/>
      <c r="C159" s="91"/>
      <c r="D159" s="92">
        <v>4</v>
      </c>
      <c r="E159" s="67" t="s">
        <v>48</v>
      </c>
      <c r="F159" s="67"/>
      <c r="G159" s="67"/>
      <c r="H159" s="67"/>
      <c r="I159" s="24"/>
      <c r="J159" s="24"/>
      <c r="K159" s="24"/>
      <c r="L159" s="24"/>
      <c r="M159" s="24"/>
      <c r="N159" s="97"/>
      <c r="O159" s="97"/>
      <c r="P159" s="97"/>
      <c r="Q159" s="97"/>
      <c r="R159" s="97"/>
      <c r="S159" s="97"/>
      <c r="T159" s="97"/>
      <c r="U159" s="97"/>
      <c r="V159" s="97"/>
      <c r="W159" s="97"/>
      <c r="X159" s="97"/>
      <c r="Y159" s="97"/>
      <c r="Z159" s="96"/>
    </row>
    <row r="160" spans="1:26" ht="20.100000000000001" customHeight="1" x14ac:dyDescent="0.15">
      <c r="A160" s="72"/>
      <c r="B160" s="72"/>
      <c r="C160" s="100"/>
      <c r="D160" s="97"/>
      <c r="E160" s="97"/>
      <c r="F160" s="97"/>
      <c r="G160" s="97"/>
      <c r="H160" s="97"/>
      <c r="I160" s="94"/>
      <c r="J160" s="99" t="s">
        <v>50</v>
      </c>
      <c r="K160" s="98"/>
      <c r="L160" s="98"/>
      <c r="M160" s="98"/>
      <c r="N160" s="98"/>
      <c r="O160" s="98"/>
      <c r="P160" s="98"/>
      <c r="Q160" s="98"/>
      <c r="R160" s="98"/>
      <c r="S160" s="98"/>
      <c r="T160" s="98"/>
      <c r="U160" s="98"/>
      <c r="V160" s="98"/>
      <c r="W160" s="98"/>
      <c r="X160" s="98"/>
      <c r="Y160" s="98"/>
      <c r="Z160" s="96"/>
    </row>
    <row r="161" spans="1:27" ht="20.100000000000001" customHeight="1" x14ac:dyDescent="0.15">
      <c r="A161" s="72">
        <f>IFERROR(IF(AND($I153="する",TRIM($I161)=""),1001,0),3)</f>
        <v>0</v>
      </c>
      <c r="B161" s="72"/>
      <c r="C161" s="91"/>
      <c r="D161" s="92">
        <v>5</v>
      </c>
      <c r="E161" s="67" t="s">
        <v>11</v>
      </c>
      <c r="F161" s="67"/>
      <c r="G161" s="67"/>
      <c r="H161" s="67"/>
      <c r="I161" s="32"/>
      <c r="J161" s="33"/>
      <c r="K161" s="33"/>
      <c r="L161" s="33"/>
      <c r="M161" s="33"/>
      <c r="N161" s="97"/>
      <c r="O161" s="97"/>
      <c r="P161" s="97"/>
      <c r="Q161" s="97"/>
      <c r="R161" s="97"/>
      <c r="S161" s="97"/>
      <c r="T161" s="97"/>
      <c r="U161" s="97"/>
      <c r="V161" s="97"/>
      <c r="W161" s="97"/>
      <c r="X161" s="97"/>
      <c r="Y161" s="97"/>
      <c r="Z161" s="96"/>
    </row>
    <row r="162" spans="1:27" ht="20.100000000000001" customHeight="1" x14ac:dyDescent="0.15">
      <c r="A162" s="72"/>
      <c r="B162" s="72"/>
      <c r="C162" s="91"/>
      <c r="D162" s="92"/>
      <c r="E162" s="97"/>
      <c r="F162" s="97"/>
      <c r="G162" s="97"/>
      <c r="H162" s="97"/>
      <c r="I162" s="94"/>
      <c r="J162" s="99" t="s">
        <v>57</v>
      </c>
      <c r="K162" s="98"/>
      <c r="L162" s="98"/>
      <c r="M162" s="98"/>
      <c r="N162" s="98"/>
      <c r="O162" s="98"/>
      <c r="P162" s="98"/>
      <c r="Q162" s="98"/>
      <c r="R162" s="98"/>
      <c r="S162" s="98"/>
      <c r="T162" s="98"/>
      <c r="U162" s="98"/>
      <c r="V162" s="98"/>
      <c r="W162" s="98"/>
      <c r="X162" s="98"/>
      <c r="Y162" s="98"/>
      <c r="Z162" s="96"/>
    </row>
    <row r="163" spans="1:27" ht="20.100000000000001" customHeight="1" x14ac:dyDescent="0.15">
      <c r="A163" s="72">
        <f>IFERROR(IF(AND($I153="する",AND($I163&lt;&gt;"", OR(ISERROR(FIND("@"&amp;LEFT($I163,3)&amp;"@", 都道府県3))=FALSE, ISERROR(FIND("@"&amp;LEFT($I163,4)&amp;"@",都道府県4))=FALSE))=FALSE),1001,0),3)</f>
        <v>0</v>
      </c>
      <c r="B163" s="72"/>
      <c r="C163" s="91"/>
      <c r="D163" s="92">
        <v>6</v>
      </c>
      <c r="E163" s="67" t="s">
        <v>12</v>
      </c>
      <c r="F163" s="67"/>
      <c r="G163" s="67"/>
      <c r="H163" s="67"/>
      <c r="I163" s="34"/>
      <c r="J163" s="34"/>
      <c r="K163" s="34"/>
      <c r="L163" s="34"/>
      <c r="M163" s="34"/>
      <c r="N163" s="34"/>
      <c r="O163" s="34"/>
      <c r="P163" s="34"/>
      <c r="Q163" s="35"/>
      <c r="R163" s="34"/>
      <c r="S163" s="34"/>
      <c r="T163" s="34"/>
      <c r="U163" s="34"/>
      <c r="V163" s="34"/>
      <c r="W163" s="34"/>
      <c r="X163" s="34"/>
      <c r="Y163" s="34"/>
      <c r="Z163" s="96"/>
    </row>
    <row r="164" spans="1:27" ht="20.100000000000001" customHeight="1" x14ac:dyDescent="0.15">
      <c r="A164" s="72"/>
      <c r="B164" s="72"/>
      <c r="C164" s="91"/>
      <c r="D164" s="92"/>
      <c r="E164" s="97"/>
      <c r="F164" s="97"/>
      <c r="G164" s="97"/>
      <c r="H164" s="97"/>
      <c r="I164" s="94"/>
      <c r="J164" s="99" t="s">
        <v>13</v>
      </c>
      <c r="K164" s="98"/>
      <c r="L164" s="98"/>
      <c r="M164" s="98"/>
      <c r="N164" s="98"/>
      <c r="O164" s="98"/>
      <c r="P164" s="98"/>
      <c r="Q164" s="98"/>
      <c r="R164" s="98"/>
      <c r="S164" s="98"/>
      <c r="T164" s="98"/>
      <c r="U164" s="98"/>
      <c r="V164" s="98"/>
      <c r="W164" s="98"/>
      <c r="X164" s="98"/>
      <c r="Y164" s="98"/>
      <c r="Z164" s="96"/>
    </row>
    <row r="165" spans="1:27" ht="20.100000000000001" customHeight="1" x14ac:dyDescent="0.15">
      <c r="A165" s="72">
        <f>IFERROR(IF(AND($I153="する",NOT(AND(TRIM($I165)&lt;&gt;"",ISNUMBER(VALUE(SUBSTITUTE($I165,"-",""))),IFERROR(SEARCH("-",$I165),0)&gt;0))),1001,0),3)</f>
        <v>0</v>
      </c>
      <c r="B165" s="72"/>
      <c r="C165" s="91"/>
      <c r="D165" s="92">
        <v>7</v>
      </c>
      <c r="E165" s="67" t="s">
        <v>22</v>
      </c>
      <c r="F165" s="67"/>
      <c r="G165" s="67"/>
      <c r="H165" s="67"/>
      <c r="I165" s="24"/>
      <c r="J165" s="24"/>
      <c r="K165" s="24"/>
      <c r="L165" s="24"/>
      <c r="M165" s="24"/>
      <c r="N165" s="67"/>
      <c r="O165" s="67"/>
      <c r="P165" s="67"/>
      <c r="Q165" s="67"/>
      <c r="R165" s="67"/>
      <c r="S165" s="67"/>
      <c r="T165" s="67"/>
      <c r="U165" s="67"/>
      <c r="V165" s="67"/>
      <c r="W165" s="67"/>
      <c r="X165" s="67"/>
      <c r="Y165" s="98"/>
      <c r="Z165" s="96"/>
    </row>
    <row r="166" spans="1:27" ht="20.100000000000001" customHeight="1" x14ac:dyDescent="0.15">
      <c r="A166" s="72"/>
      <c r="B166" s="72"/>
      <c r="C166" s="100"/>
      <c r="D166" s="97"/>
      <c r="E166" s="97"/>
      <c r="F166" s="97"/>
      <c r="G166" s="97"/>
      <c r="H166" s="97"/>
      <c r="I166" s="94"/>
      <c r="J166" s="99" t="s">
        <v>25</v>
      </c>
      <c r="K166" s="98"/>
      <c r="L166" s="98"/>
      <c r="M166" s="98"/>
      <c r="N166" s="98"/>
      <c r="O166" s="98"/>
      <c r="P166" s="98"/>
      <c r="Q166" s="98"/>
      <c r="R166" s="98"/>
      <c r="S166" s="98"/>
      <c r="T166" s="98"/>
      <c r="U166" s="98"/>
      <c r="V166" s="98"/>
      <c r="W166" s="98"/>
      <c r="X166" s="98"/>
      <c r="Y166" s="98"/>
      <c r="Z166" s="96"/>
    </row>
    <row r="167" spans="1:27" ht="20.100000000000001" customHeight="1" x14ac:dyDescent="0.15">
      <c r="A167" s="72">
        <f>IFERROR(IF(AND($I153="する",AND(TRIM($I167)&lt;&gt;"",NOT(AND(ISNUMBER(VALUE(SUBSTITUTE($I167,"-",""))),IFERROR(SEARCH("-",$I167),0)&gt;0)))),1001,0),3)</f>
        <v>0</v>
      </c>
      <c r="B167" s="72"/>
      <c r="C167" s="91"/>
      <c r="D167" s="92">
        <v>8</v>
      </c>
      <c r="E167" s="67" t="s">
        <v>26</v>
      </c>
      <c r="F167" s="67"/>
      <c r="G167" s="67"/>
      <c r="H167" s="67"/>
      <c r="I167" s="24"/>
      <c r="J167" s="24"/>
      <c r="K167" s="24"/>
      <c r="L167" s="24"/>
      <c r="M167" s="24"/>
      <c r="N167" s="98"/>
      <c r="O167" s="98"/>
      <c r="P167" s="98"/>
      <c r="Q167" s="98"/>
      <c r="R167" s="98"/>
      <c r="S167" s="98"/>
      <c r="T167" s="98"/>
      <c r="U167" s="98"/>
      <c r="V167" s="98"/>
      <c r="W167" s="98"/>
      <c r="X167" s="98"/>
      <c r="Y167" s="98"/>
      <c r="Z167" s="96"/>
    </row>
    <row r="168" spans="1:27" ht="20.100000000000001" customHeight="1" x14ac:dyDescent="0.15">
      <c r="A168" s="72"/>
      <c r="B168" s="72"/>
      <c r="C168" s="100"/>
      <c r="D168" s="97"/>
      <c r="E168" s="97"/>
      <c r="F168" s="97"/>
      <c r="G168" s="97"/>
      <c r="H168" s="97"/>
      <c r="I168" s="94"/>
      <c r="J168" s="99" t="s">
        <v>25</v>
      </c>
      <c r="K168" s="98"/>
      <c r="L168" s="98"/>
      <c r="M168" s="98"/>
      <c r="N168" s="98"/>
      <c r="O168" s="98"/>
      <c r="P168" s="98"/>
      <c r="Q168" s="98"/>
      <c r="R168" s="98"/>
      <c r="S168" s="98"/>
      <c r="T168" s="98"/>
      <c r="U168" s="98"/>
      <c r="V168" s="98"/>
      <c r="W168" s="98"/>
      <c r="X168" s="98"/>
      <c r="Y168" s="98"/>
      <c r="Z168" s="96"/>
    </row>
    <row r="169" spans="1:27" ht="20.100000000000001" customHeight="1" x14ac:dyDescent="0.15">
      <c r="A169" s="72">
        <f>IFERROR(IF(AND($I153="する",AND(TRIM($I169)&lt;&gt;"", NOT(IFERROR(SEARCH("@",$I169),0)&gt;0))),1001,0),3)</f>
        <v>0</v>
      </c>
      <c r="B169" s="72"/>
      <c r="C169" s="91"/>
      <c r="D169" s="92">
        <v>9</v>
      </c>
      <c r="E169" s="67" t="s">
        <v>27</v>
      </c>
      <c r="F169" s="67"/>
      <c r="G169" s="67"/>
      <c r="H169" s="67"/>
      <c r="I169" s="24"/>
      <c r="J169" s="24"/>
      <c r="K169" s="24"/>
      <c r="L169" s="24"/>
      <c r="M169" s="24"/>
      <c r="N169" s="24"/>
      <c r="O169" s="24"/>
      <c r="P169" s="24"/>
      <c r="Q169" s="31"/>
      <c r="R169" s="24"/>
      <c r="S169" s="24"/>
      <c r="T169" s="24"/>
      <c r="U169" s="24"/>
      <c r="V169" s="24"/>
      <c r="W169" s="24"/>
      <c r="X169" s="24"/>
      <c r="Y169" s="24"/>
      <c r="Z169" s="96"/>
    </row>
    <row r="170" spans="1:27" ht="20.100000000000001" customHeight="1" x14ac:dyDescent="0.15">
      <c r="A170" s="72"/>
      <c r="B170" s="72"/>
      <c r="C170" s="100"/>
      <c r="D170" s="97"/>
      <c r="E170" s="97"/>
      <c r="F170" s="97"/>
      <c r="G170" s="97"/>
      <c r="H170" s="97"/>
      <c r="I170" s="94"/>
      <c r="J170" s="105" t="s">
        <v>55</v>
      </c>
      <c r="K170" s="122"/>
      <c r="L170" s="98"/>
      <c r="M170" s="98"/>
      <c r="N170" s="98"/>
      <c r="O170" s="98"/>
      <c r="P170" s="98"/>
      <c r="Q170" s="123"/>
      <c r="R170" s="98"/>
      <c r="S170" s="98"/>
      <c r="T170" s="98"/>
      <c r="U170" s="98"/>
      <c r="V170" s="98"/>
      <c r="W170" s="98"/>
      <c r="X170" s="98"/>
      <c r="Y170" s="98"/>
      <c r="Z170" s="96"/>
    </row>
    <row r="171" spans="1:27" ht="20.100000000000001" customHeight="1" x14ac:dyDescent="0.15">
      <c r="A171" s="72"/>
      <c r="B171" s="72"/>
      <c r="C171" s="111"/>
      <c r="D171" s="112"/>
      <c r="E171" s="112"/>
      <c r="F171" s="112"/>
      <c r="G171" s="112"/>
      <c r="H171" s="112"/>
      <c r="I171" s="113"/>
      <c r="J171" s="113"/>
      <c r="K171" s="114"/>
      <c r="L171" s="113"/>
      <c r="M171" s="113"/>
      <c r="N171" s="113"/>
      <c r="O171" s="113"/>
      <c r="P171" s="113"/>
      <c r="Q171" s="113"/>
      <c r="R171" s="113"/>
      <c r="S171" s="113"/>
      <c r="T171" s="113"/>
      <c r="U171" s="113"/>
      <c r="V171" s="113"/>
      <c r="W171" s="113"/>
      <c r="X171" s="113"/>
      <c r="Y171" s="142"/>
      <c r="Z171" s="115"/>
      <c r="AA171" s="129"/>
    </row>
    <row r="172" spans="1:27" ht="20.100000000000001" customHeight="1" x14ac:dyDescent="0.15">
      <c r="A172" s="72"/>
      <c r="B172" s="72"/>
      <c r="C172" s="97"/>
      <c r="D172" s="97"/>
      <c r="E172" s="97"/>
      <c r="F172" s="97"/>
      <c r="G172" s="97"/>
      <c r="H172" s="97"/>
      <c r="I172" s="117"/>
      <c r="J172" s="117"/>
      <c r="K172" s="117"/>
      <c r="L172" s="117"/>
      <c r="M172" s="117"/>
      <c r="N172" s="117"/>
      <c r="O172" s="117"/>
      <c r="P172" s="117"/>
      <c r="Q172" s="117"/>
      <c r="R172" s="117"/>
      <c r="S172" s="117"/>
      <c r="T172" s="117"/>
      <c r="U172" s="117"/>
      <c r="V172" s="117"/>
      <c r="W172" s="117"/>
      <c r="X172" s="117"/>
      <c r="Y172" s="143"/>
      <c r="Z172" s="97"/>
      <c r="AA172" s="129"/>
    </row>
    <row r="173" spans="1:27" ht="20.100000000000001" customHeight="1" x14ac:dyDescent="0.15">
      <c r="A173" s="72"/>
      <c r="B173" s="72"/>
      <c r="C173" s="97"/>
      <c r="D173" s="97"/>
      <c r="E173" s="97"/>
      <c r="F173" s="97"/>
      <c r="G173" s="97"/>
      <c r="H173" s="97"/>
      <c r="I173" s="144"/>
      <c r="J173" s="117"/>
      <c r="K173" s="117"/>
      <c r="L173" s="117"/>
      <c r="M173" s="117"/>
      <c r="N173" s="143"/>
      <c r="O173" s="117"/>
      <c r="P173" s="117"/>
      <c r="Q173" s="117"/>
      <c r="R173" s="143"/>
      <c r="S173" s="117"/>
      <c r="T173" s="117"/>
      <c r="U173" s="117"/>
      <c r="V173" s="117"/>
      <c r="W173" s="117"/>
      <c r="X173" s="117"/>
      <c r="Y173" s="117"/>
      <c r="Z173" s="117"/>
      <c r="AA173" s="117"/>
    </row>
    <row r="174" spans="1:27" ht="20.100000000000001" customHeight="1" x14ac:dyDescent="0.15">
      <c r="A174" s="72"/>
      <c r="B174" s="72"/>
      <c r="C174" s="84" t="s">
        <v>3</v>
      </c>
      <c r="D174" s="85"/>
      <c r="E174" s="85"/>
      <c r="F174" s="85"/>
      <c r="G174" s="85"/>
      <c r="H174" s="86"/>
      <c r="I174" s="145"/>
      <c r="J174" s="146"/>
      <c r="K174" s="146"/>
      <c r="L174" s="146"/>
      <c r="M174" s="146"/>
      <c r="N174" s="146"/>
      <c r="O174" s="146"/>
      <c r="P174" s="146"/>
      <c r="Q174" s="146"/>
      <c r="R174" s="146"/>
      <c r="S174" s="146"/>
      <c r="T174" s="146"/>
      <c r="U174" s="146"/>
      <c r="V174" s="146"/>
      <c r="W174" s="146"/>
      <c r="X174" s="146"/>
      <c r="Y174" s="146"/>
      <c r="Z174" s="146"/>
    </row>
    <row r="175" spans="1:27" ht="20.100000000000001" customHeight="1" x14ac:dyDescent="0.15">
      <c r="A175" s="72"/>
      <c r="B175" s="72"/>
      <c r="C175" s="147"/>
      <c r="D175" s="148"/>
      <c r="E175" s="148"/>
      <c r="F175" s="148"/>
      <c r="G175" s="148"/>
      <c r="H175" s="148"/>
      <c r="I175" s="67"/>
      <c r="J175" s="67"/>
      <c r="K175" s="67"/>
      <c r="L175" s="67"/>
      <c r="M175" s="67"/>
      <c r="N175" s="67"/>
      <c r="O175" s="67"/>
      <c r="P175" s="67"/>
      <c r="Q175" s="67"/>
      <c r="R175" s="67"/>
      <c r="S175" s="67"/>
      <c r="T175" s="67"/>
      <c r="U175" s="67"/>
      <c r="V175" s="67"/>
      <c r="W175" s="67"/>
      <c r="X175" s="67"/>
      <c r="Y175" s="67"/>
      <c r="Z175" s="140"/>
      <c r="AA175" s="108"/>
    </row>
    <row r="176" spans="1:27" ht="20.100000000000001" customHeight="1" x14ac:dyDescent="0.15">
      <c r="A176" s="72"/>
      <c r="B176" s="72"/>
      <c r="C176" s="91"/>
      <c r="D176" s="92">
        <v>1</v>
      </c>
      <c r="E176" s="67" t="s">
        <v>66</v>
      </c>
      <c r="F176" s="67"/>
      <c r="G176" s="67"/>
      <c r="H176" s="67"/>
      <c r="I176" s="22"/>
      <c r="J176" s="23"/>
      <c r="K176" s="23"/>
      <c r="L176" s="23"/>
      <c r="M176" s="23"/>
      <c r="N176" s="97" t="s">
        <v>67</v>
      </c>
      <c r="O176" s="97"/>
      <c r="P176" s="97"/>
      <c r="Q176" s="97"/>
      <c r="R176" s="97"/>
      <c r="S176" s="97"/>
      <c r="T176" s="97"/>
      <c r="U176" s="97"/>
      <c r="V176" s="97"/>
      <c r="W176" s="97"/>
      <c r="X176" s="97"/>
      <c r="Y176" s="97"/>
      <c r="Z176" s="96"/>
    </row>
    <row r="177" spans="1:26" ht="20.100000000000001" customHeight="1" x14ac:dyDescent="0.15">
      <c r="A177" s="72"/>
      <c r="B177" s="72"/>
      <c r="C177" s="91"/>
      <c r="D177" s="92"/>
      <c r="E177" s="149"/>
      <c r="F177" s="149"/>
      <c r="G177" s="149"/>
      <c r="H177" s="149"/>
      <c r="I177" s="149"/>
      <c r="J177" s="149"/>
      <c r="K177" s="98"/>
      <c r="L177" s="98"/>
      <c r="M177" s="98"/>
      <c r="N177" s="98"/>
      <c r="O177" s="98"/>
      <c r="P177" s="98"/>
      <c r="Q177" s="98"/>
      <c r="R177" s="98"/>
      <c r="S177" s="98"/>
      <c r="T177" s="98"/>
      <c r="U177" s="98"/>
      <c r="V177" s="98"/>
      <c r="W177" s="98"/>
      <c r="X177" s="98"/>
      <c r="Y177" s="98"/>
      <c r="Z177" s="96"/>
    </row>
    <row r="178" spans="1:26" ht="20.100000000000001" customHeight="1" x14ac:dyDescent="0.15">
      <c r="A178" s="72">
        <f>IFERROR(IF(TRIM($I178)="",1001,0),3)</f>
        <v>1001</v>
      </c>
      <c r="B178" s="72"/>
      <c r="C178" s="91"/>
      <c r="D178" s="92">
        <v>2</v>
      </c>
      <c r="E178" s="67" t="s">
        <v>0</v>
      </c>
      <c r="F178" s="67"/>
      <c r="G178" s="67"/>
      <c r="H178" s="67"/>
      <c r="I178" s="26"/>
      <c r="J178" s="26"/>
      <c r="K178" s="26"/>
      <c r="L178" s="26"/>
      <c r="M178" s="26"/>
      <c r="N178" s="97" t="s">
        <v>6</v>
      </c>
      <c r="O178" s="97"/>
      <c r="P178" s="97"/>
      <c r="Q178" s="97"/>
      <c r="R178" s="97"/>
      <c r="S178" s="97"/>
      <c r="T178" s="97"/>
      <c r="U178" s="97"/>
      <c r="V178" s="97"/>
      <c r="W178" s="97"/>
      <c r="X178" s="97"/>
      <c r="Y178" s="97"/>
      <c r="Z178" s="96"/>
    </row>
    <row r="179" spans="1:26" ht="45" customHeight="1" x14ac:dyDescent="0.15">
      <c r="A179" s="72"/>
      <c r="B179" s="72"/>
      <c r="C179" s="100"/>
      <c r="D179" s="97"/>
      <c r="E179" s="97"/>
      <c r="F179" s="97"/>
      <c r="G179" s="97"/>
      <c r="H179" s="97"/>
      <c r="I179" s="94"/>
      <c r="J179" s="120" t="s">
        <v>54</v>
      </c>
      <c r="K179" s="150"/>
      <c r="L179" s="150"/>
      <c r="M179" s="150"/>
      <c r="N179" s="150"/>
      <c r="O179" s="150"/>
      <c r="P179" s="150"/>
      <c r="Q179" s="150"/>
      <c r="R179" s="150"/>
      <c r="S179" s="150"/>
      <c r="T179" s="150"/>
      <c r="U179" s="150"/>
      <c r="V179" s="150"/>
      <c r="W179" s="150"/>
      <c r="X179" s="150"/>
      <c r="Y179" s="150"/>
      <c r="Z179" s="96"/>
    </row>
    <row r="180" spans="1:26" ht="20.100000000000001" customHeight="1" x14ac:dyDescent="0.15">
      <c r="A180" s="72"/>
      <c r="B180" s="72"/>
      <c r="C180" s="91"/>
      <c r="D180" s="92">
        <v>3</v>
      </c>
      <c r="E180" s="67" t="s">
        <v>7</v>
      </c>
      <c r="F180" s="67"/>
      <c r="G180" s="67"/>
      <c r="H180" s="67"/>
      <c r="I180" s="20"/>
      <c r="J180" s="21"/>
      <c r="K180" s="21"/>
      <c r="L180" s="21"/>
      <c r="M180" s="21"/>
      <c r="N180" s="97"/>
      <c r="O180" s="97"/>
      <c r="P180" s="97"/>
      <c r="Q180" s="97"/>
      <c r="R180" s="97"/>
      <c r="S180" s="97"/>
      <c r="T180" s="97"/>
      <c r="U180" s="97"/>
      <c r="V180" s="97"/>
      <c r="W180" s="97"/>
      <c r="X180" s="97"/>
      <c r="Y180" s="97"/>
      <c r="Z180" s="96"/>
    </row>
    <row r="181" spans="1:26" ht="20.100000000000001" customHeight="1" x14ac:dyDescent="0.15">
      <c r="A181" s="72"/>
      <c r="B181" s="72"/>
      <c r="C181" s="100"/>
      <c r="D181" s="97"/>
      <c r="E181" s="97"/>
      <c r="F181" s="97"/>
      <c r="G181" s="97"/>
      <c r="H181" s="97"/>
      <c r="I181" s="94"/>
      <c r="J181" s="99" t="str">
        <f>日付例&amp;"　年月日を入力してください。個人の場合や設立日が1900/3/31以前の場合は、入力不要です。"</f>
        <v>例)2024/4/1、R6/4/1　年月日を入力してください。個人の場合や設立日が1900/3/31以前の場合は、入力不要です。</v>
      </c>
      <c r="K181" s="98"/>
      <c r="L181" s="98"/>
      <c r="M181" s="98"/>
      <c r="N181" s="98"/>
      <c r="O181" s="98"/>
      <c r="P181" s="98"/>
      <c r="Q181" s="98"/>
      <c r="R181" s="98"/>
      <c r="S181" s="98"/>
      <c r="T181" s="98"/>
      <c r="U181" s="98"/>
      <c r="V181" s="98"/>
      <c r="W181" s="98"/>
      <c r="X181" s="98"/>
      <c r="Y181" s="98"/>
      <c r="Z181" s="96"/>
    </row>
    <row r="182" spans="1:26" ht="20.100000000000001" customHeight="1" x14ac:dyDescent="0.15">
      <c r="A182" s="72"/>
      <c r="B182" s="72"/>
      <c r="C182" s="91"/>
      <c r="D182" s="92">
        <v>4</v>
      </c>
      <c r="E182" s="67" t="s">
        <v>375</v>
      </c>
      <c r="F182" s="67"/>
      <c r="G182" s="67"/>
      <c r="H182" s="67"/>
      <c r="I182" s="19"/>
      <c r="J182" s="19"/>
      <c r="K182" s="19"/>
      <c r="L182" s="19"/>
      <c r="M182" s="19"/>
      <c r="N182" s="97" t="s">
        <v>69</v>
      </c>
      <c r="O182" s="97"/>
      <c r="P182" s="97"/>
      <c r="Q182" s="97"/>
      <c r="R182" s="97"/>
      <c r="S182" s="97"/>
      <c r="T182" s="97"/>
      <c r="U182" s="97"/>
      <c r="V182" s="97"/>
      <c r="W182" s="97"/>
      <c r="X182" s="97"/>
      <c r="Y182" s="97"/>
      <c r="Z182" s="96"/>
    </row>
    <row r="183" spans="1:26" s="154" customFormat="1" ht="20.100000000000001" customHeight="1" x14ac:dyDescent="0.15">
      <c r="A183" s="151"/>
      <c r="B183" s="151"/>
      <c r="C183" s="152"/>
      <c r="D183" s="121"/>
      <c r="E183" s="121" t="s">
        <v>68</v>
      </c>
      <c r="F183" s="121"/>
      <c r="G183" s="121"/>
      <c r="H183" s="121"/>
      <c r="I183" s="94"/>
      <c r="J183" s="99" t="s">
        <v>377</v>
      </c>
      <c r="K183" s="98"/>
      <c r="L183" s="98"/>
      <c r="M183" s="98"/>
      <c r="N183" s="98"/>
      <c r="O183" s="98"/>
      <c r="P183" s="98"/>
      <c r="Q183" s="98"/>
      <c r="R183" s="98"/>
      <c r="S183" s="98"/>
      <c r="T183" s="98"/>
      <c r="U183" s="98"/>
      <c r="V183" s="98"/>
      <c r="W183" s="98"/>
      <c r="X183" s="98"/>
      <c r="Y183" s="98"/>
      <c r="Z183" s="153"/>
    </row>
    <row r="184" spans="1:26" ht="20.100000000000001" customHeight="1" x14ac:dyDescent="0.15">
      <c r="A184" s="72"/>
      <c r="B184" s="72"/>
      <c r="C184" s="91"/>
      <c r="D184" s="92">
        <v>5</v>
      </c>
      <c r="E184" s="67" t="s">
        <v>376</v>
      </c>
      <c r="F184" s="67"/>
      <c r="G184" s="67"/>
      <c r="H184" s="67"/>
      <c r="I184" s="19"/>
      <c r="J184" s="19"/>
      <c r="K184" s="19"/>
      <c r="L184" s="19"/>
      <c r="M184" s="19"/>
      <c r="N184" s="97" t="s">
        <v>69</v>
      </c>
      <c r="O184" s="97"/>
      <c r="P184" s="97"/>
      <c r="Q184" s="97"/>
      <c r="R184" s="97"/>
      <c r="S184" s="97"/>
      <c r="T184" s="97"/>
      <c r="U184" s="97"/>
      <c r="V184" s="97"/>
      <c r="W184" s="97"/>
      <c r="X184" s="97"/>
      <c r="Y184" s="97"/>
      <c r="Z184" s="96"/>
    </row>
    <row r="185" spans="1:26" s="154" customFormat="1" ht="20.100000000000001" customHeight="1" x14ac:dyDescent="0.15">
      <c r="A185" s="151"/>
      <c r="B185" s="151"/>
      <c r="C185" s="152"/>
      <c r="D185" s="121"/>
      <c r="E185" s="121"/>
      <c r="F185" s="121"/>
      <c r="G185" s="121"/>
      <c r="H185" s="121"/>
      <c r="I185" s="94"/>
      <c r="J185" s="99" t="s">
        <v>377</v>
      </c>
      <c r="K185" s="98"/>
      <c r="L185" s="98"/>
      <c r="M185" s="98"/>
      <c r="N185" s="98"/>
      <c r="O185" s="98"/>
      <c r="P185" s="98"/>
      <c r="Q185" s="98"/>
      <c r="R185" s="98"/>
      <c r="S185" s="98"/>
      <c r="T185" s="98"/>
      <c r="U185" s="98"/>
      <c r="V185" s="98"/>
      <c r="W185" s="98"/>
      <c r="X185" s="98"/>
      <c r="Y185" s="98"/>
      <c r="Z185" s="153"/>
    </row>
    <row r="186" spans="1:26" ht="20.100000000000001" customHeight="1" x14ac:dyDescent="0.15">
      <c r="A186" s="72"/>
      <c r="B186" s="72"/>
      <c r="C186" s="91"/>
      <c r="D186" s="92">
        <v>6</v>
      </c>
      <c r="E186" s="67" t="s">
        <v>70</v>
      </c>
      <c r="F186" s="67"/>
      <c r="G186" s="67"/>
      <c r="H186" s="67"/>
      <c r="I186" s="22"/>
      <c r="J186" s="23"/>
      <c r="K186" s="23"/>
      <c r="L186" s="23"/>
      <c r="M186" s="23"/>
      <c r="N186" s="97" t="s">
        <v>392</v>
      </c>
      <c r="O186" s="97"/>
      <c r="P186" s="97"/>
      <c r="Q186" s="97"/>
      <c r="R186" s="97"/>
      <c r="S186" s="97"/>
      <c r="T186" s="97"/>
      <c r="U186" s="97"/>
      <c r="V186" s="97"/>
      <c r="W186" s="97"/>
      <c r="X186" s="97"/>
      <c r="Y186" s="97"/>
      <c r="Z186" s="96"/>
    </row>
    <row r="187" spans="1:26" s="154" customFormat="1" ht="20.100000000000001" customHeight="1" x14ac:dyDescent="0.15">
      <c r="A187" s="151"/>
      <c r="B187" s="151"/>
      <c r="C187" s="155"/>
      <c r="D187" s="156"/>
      <c r="E187" s="154" t="s">
        <v>71</v>
      </c>
      <c r="I187" s="157"/>
      <c r="J187" s="158"/>
      <c r="K187" s="158"/>
      <c r="L187" s="158"/>
      <c r="M187" s="158"/>
      <c r="N187" s="121"/>
      <c r="O187" s="121"/>
      <c r="P187" s="121"/>
      <c r="Q187" s="121"/>
      <c r="R187" s="97"/>
      <c r="S187" s="121"/>
      <c r="T187" s="121"/>
      <c r="U187" s="121"/>
      <c r="V187" s="121"/>
      <c r="W187" s="121"/>
      <c r="X187" s="121"/>
      <c r="Y187" s="121"/>
      <c r="Z187" s="153"/>
    </row>
    <row r="188" spans="1:26" ht="20.100000000000001" customHeight="1" x14ac:dyDescent="0.15">
      <c r="A188" s="72"/>
      <c r="B188" s="72"/>
      <c r="C188" s="91"/>
      <c r="D188" s="92">
        <v>7</v>
      </c>
      <c r="E188" s="67" t="s">
        <v>72</v>
      </c>
      <c r="F188" s="67"/>
      <c r="G188" s="67"/>
      <c r="H188" s="67"/>
      <c r="I188" s="159"/>
      <c r="J188" s="159"/>
      <c r="K188" s="159"/>
      <c r="L188" s="159"/>
      <c r="M188" s="97"/>
      <c r="N188" s="97"/>
      <c r="O188" s="97"/>
      <c r="P188" s="97"/>
      <c r="Q188" s="97"/>
      <c r="R188" s="97"/>
      <c r="S188" s="97"/>
      <c r="T188" s="97"/>
      <c r="U188" s="97"/>
      <c r="V188" s="97"/>
      <c r="W188" s="97"/>
      <c r="X188" s="97"/>
      <c r="Y188" s="67"/>
      <c r="Z188" s="140"/>
    </row>
    <row r="189" spans="1:26" ht="20.100000000000001" customHeight="1" x14ac:dyDescent="0.15">
      <c r="A189" s="72"/>
      <c r="B189" s="72"/>
      <c r="C189" s="91"/>
      <c r="D189" s="92"/>
      <c r="E189" s="160"/>
      <c r="F189" s="161"/>
      <c r="G189" s="161"/>
      <c r="H189" s="161"/>
      <c r="I189" s="162" t="s">
        <v>74</v>
      </c>
      <c r="J189" s="162"/>
      <c r="K189" s="162"/>
      <c r="L189" s="162"/>
      <c r="M189" s="162"/>
      <c r="N189" s="163" t="s">
        <v>73</v>
      </c>
      <c r="O189" s="163"/>
      <c r="P189" s="163"/>
      <c r="Q189" s="164"/>
      <c r="R189" s="97"/>
      <c r="S189" s="97"/>
      <c r="T189" s="97"/>
      <c r="U189" s="97"/>
      <c r="V189" s="97"/>
      <c r="W189" s="97"/>
      <c r="X189" s="97"/>
      <c r="Y189" s="67"/>
      <c r="Z189" s="140"/>
    </row>
    <row r="190" spans="1:26" ht="20.100000000000001" customHeight="1" x14ac:dyDescent="0.15">
      <c r="A190" s="72">
        <f>IFERROR(IF(OR(TRIM($I190)="",TRIM($I192)="",TRIM($I191)="",AND($I63="する",OR(TRIM($N190)="",TRIM($N191)="",TRIM($N192)=""))),1001,0),3)</f>
        <v>1001</v>
      </c>
      <c r="B190" s="272"/>
      <c r="C190" s="91"/>
      <c r="E190" s="165" t="s">
        <v>75</v>
      </c>
      <c r="F190" s="166"/>
      <c r="G190" s="166"/>
      <c r="H190" s="166"/>
      <c r="I190" s="27"/>
      <c r="J190" s="28"/>
      <c r="K190" s="28"/>
      <c r="L190" s="28"/>
      <c r="M190" s="29"/>
      <c r="N190" s="27"/>
      <c r="O190" s="28"/>
      <c r="P190" s="28"/>
      <c r="Q190" s="37"/>
      <c r="R190" s="97"/>
      <c r="S190" s="167"/>
      <c r="T190" s="167"/>
      <c r="U190" s="67"/>
      <c r="V190" s="67"/>
      <c r="W190" s="67"/>
      <c r="X190" s="67"/>
      <c r="Y190" s="97"/>
      <c r="Z190" s="140"/>
    </row>
    <row r="191" spans="1:26" ht="20.100000000000001" customHeight="1" x14ac:dyDescent="0.15">
      <c r="A191" s="72"/>
      <c r="B191" s="72"/>
      <c r="C191" s="91"/>
      <c r="D191" s="92"/>
      <c r="E191" s="168" t="s">
        <v>76</v>
      </c>
      <c r="F191" s="169"/>
      <c r="G191" s="169"/>
      <c r="H191" s="169"/>
      <c r="I191" s="38"/>
      <c r="J191" s="39"/>
      <c r="K191" s="39"/>
      <c r="L191" s="39"/>
      <c r="M191" s="44"/>
      <c r="N191" s="38"/>
      <c r="O191" s="39"/>
      <c r="P191" s="39"/>
      <c r="Q191" s="40"/>
      <c r="R191" s="97"/>
      <c r="S191" s="67"/>
      <c r="T191" s="67"/>
      <c r="U191" s="67"/>
      <c r="V191" s="67"/>
      <c r="W191" s="67"/>
      <c r="X191" s="67"/>
      <c r="Y191" s="97"/>
      <c r="Z191" s="140"/>
    </row>
    <row r="192" spans="1:26" ht="20.100000000000001" customHeight="1" thickBot="1" x14ac:dyDescent="0.2">
      <c r="A192" s="72"/>
      <c r="B192" s="72"/>
      <c r="C192" s="91"/>
      <c r="D192" s="92"/>
      <c r="E192" s="170" t="s">
        <v>77</v>
      </c>
      <c r="F192" s="171"/>
      <c r="G192" s="171"/>
      <c r="H192" s="171"/>
      <c r="I192" s="41"/>
      <c r="J192" s="42"/>
      <c r="K192" s="42"/>
      <c r="L192" s="42"/>
      <c r="M192" s="45"/>
      <c r="N192" s="41"/>
      <c r="O192" s="42"/>
      <c r="P192" s="42"/>
      <c r="Q192" s="43"/>
      <c r="R192" s="97"/>
      <c r="S192" s="67"/>
      <c r="T192" s="67"/>
      <c r="U192" s="67"/>
      <c r="V192" s="67"/>
      <c r="W192" s="67"/>
      <c r="X192" s="67"/>
      <c r="Y192" s="97"/>
      <c r="Z192" s="140"/>
    </row>
    <row r="193" spans="1:27" ht="20.100000000000001" customHeight="1" thickTop="1" x14ac:dyDescent="0.15">
      <c r="A193" s="72"/>
      <c r="B193" s="72"/>
      <c r="C193" s="91"/>
      <c r="D193" s="92"/>
      <c r="E193" s="172" t="s">
        <v>78</v>
      </c>
      <c r="F193" s="173"/>
      <c r="G193" s="173"/>
      <c r="H193" s="173"/>
      <c r="I193" s="174">
        <f>SUM(I190:M192)</f>
        <v>0</v>
      </c>
      <c r="J193" s="175"/>
      <c r="K193" s="175"/>
      <c r="L193" s="175"/>
      <c r="M193" s="176"/>
      <c r="N193" s="174">
        <f>SUM(N190:Q192)</f>
        <v>0</v>
      </c>
      <c r="O193" s="177"/>
      <c r="P193" s="177"/>
      <c r="Q193" s="178"/>
      <c r="R193" s="97"/>
      <c r="S193" s="67"/>
      <c r="T193" s="67"/>
      <c r="U193" s="67"/>
      <c r="V193" s="67"/>
      <c r="W193" s="67"/>
      <c r="X193" s="67"/>
      <c r="Y193" s="97"/>
      <c r="Z193" s="140"/>
    </row>
    <row r="194" spans="1:27" ht="20.100000000000001" customHeight="1" x14ac:dyDescent="0.15">
      <c r="A194" s="72"/>
      <c r="B194" s="72"/>
      <c r="C194" s="111"/>
      <c r="D194" s="112"/>
      <c r="E194" s="112"/>
      <c r="F194" s="112"/>
      <c r="G194" s="112"/>
      <c r="H194" s="112"/>
      <c r="I194" s="112"/>
      <c r="J194" s="113"/>
      <c r="K194" s="113"/>
      <c r="L194" s="113"/>
      <c r="M194" s="136"/>
      <c r="N194" s="113"/>
      <c r="O194" s="113"/>
      <c r="P194" s="136"/>
      <c r="Q194" s="113"/>
      <c r="R194" s="113"/>
      <c r="S194" s="113"/>
      <c r="T194" s="113"/>
      <c r="U194" s="113"/>
      <c r="V194" s="113"/>
      <c r="W194" s="113"/>
      <c r="X194" s="113"/>
      <c r="Y194" s="113"/>
      <c r="Z194" s="179"/>
      <c r="AA194" s="100"/>
    </row>
    <row r="195" spans="1:27" ht="20.100000000000001" customHeight="1" x14ac:dyDescent="0.15">
      <c r="A195" s="72"/>
      <c r="B195" s="72"/>
      <c r="C195" s="97"/>
      <c r="D195" s="97"/>
      <c r="E195" s="97"/>
      <c r="F195" s="97"/>
      <c r="G195" s="97"/>
      <c r="H195" s="97"/>
      <c r="I195" s="97"/>
      <c r="J195" s="117"/>
      <c r="K195" s="117"/>
      <c r="L195" s="117"/>
      <c r="M195" s="137"/>
      <c r="N195" s="117"/>
      <c r="O195" s="117"/>
      <c r="P195" s="137"/>
      <c r="Q195" s="117"/>
      <c r="R195" s="117"/>
      <c r="S195" s="117"/>
      <c r="T195" s="117"/>
      <c r="U195" s="117"/>
      <c r="V195" s="117"/>
      <c r="W195" s="117"/>
      <c r="X195" s="117"/>
      <c r="Y195" s="117"/>
      <c r="Z195" s="117"/>
      <c r="AA195" s="117"/>
    </row>
    <row r="196" spans="1:27" ht="20.100000000000001" customHeight="1" x14ac:dyDescent="0.15">
      <c r="A196" s="83"/>
      <c r="B196" s="72"/>
      <c r="C196" s="97"/>
      <c r="D196" s="97"/>
      <c r="E196" s="97"/>
      <c r="F196" s="97"/>
      <c r="G196" s="97"/>
      <c r="H196" s="97"/>
      <c r="I196" s="117"/>
      <c r="J196" s="97"/>
      <c r="K196" s="97"/>
      <c r="L196" s="128"/>
      <c r="M196" s="97"/>
      <c r="N196" s="97"/>
      <c r="O196" s="97"/>
      <c r="P196" s="97"/>
      <c r="Q196" s="97"/>
      <c r="R196" s="97"/>
      <c r="S196" s="97"/>
      <c r="T196" s="97"/>
      <c r="U196" s="97"/>
      <c r="V196" s="97"/>
      <c r="W196" s="97"/>
      <c r="X196" s="97"/>
      <c r="Y196" s="97"/>
      <c r="Z196" s="97"/>
    </row>
    <row r="197" spans="1:27" ht="20.100000000000001" customHeight="1" x14ac:dyDescent="0.15">
      <c r="A197" s="83"/>
      <c r="B197" s="72"/>
      <c r="C197" s="84" t="s">
        <v>8</v>
      </c>
      <c r="D197" s="85"/>
      <c r="E197" s="85"/>
      <c r="F197" s="85"/>
      <c r="G197" s="85"/>
      <c r="H197" s="85"/>
      <c r="I197" s="86"/>
      <c r="J197" s="67"/>
      <c r="K197" s="67"/>
      <c r="L197" s="118"/>
      <c r="M197" s="67"/>
      <c r="N197" s="67"/>
      <c r="O197" s="67"/>
      <c r="P197" s="67"/>
      <c r="Q197" s="67"/>
      <c r="R197" s="67"/>
      <c r="S197" s="67"/>
      <c r="T197" s="67"/>
      <c r="U197" s="67"/>
      <c r="V197" s="67"/>
      <c r="W197" s="67"/>
      <c r="X197" s="67"/>
      <c r="Y197" s="67"/>
    </row>
    <row r="198" spans="1:27" ht="20.100000000000001" customHeight="1" x14ac:dyDescent="0.15">
      <c r="A198" s="83"/>
      <c r="B198" s="72"/>
      <c r="C198" s="147"/>
      <c r="D198" s="148"/>
      <c r="E198" s="148"/>
      <c r="F198" s="148"/>
      <c r="G198" s="148"/>
      <c r="H198" s="148"/>
      <c r="I198" s="148"/>
      <c r="J198" s="89"/>
      <c r="K198" s="89"/>
      <c r="L198" s="132"/>
      <c r="M198" s="132"/>
      <c r="N198" s="89"/>
      <c r="O198" s="89"/>
      <c r="P198" s="89"/>
      <c r="Q198" s="89"/>
      <c r="R198" s="89"/>
      <c r="S198" s="89"/>
      <c r="T198" s="89"/>
      <c r="U198" s="89"/>
      <c r="V198" s="89"/>
      <c r="W198" s="89"/>
      <c r="X198" s="89"/>
      <c r="Y198" s="89"/>
      <c r="Z198" s="90"/>
    </row>
    <row r="199" spans="1:27" ht="20.100000000000001" customHeight="1" x14ac:dyDescent="0.15">
      <c r="A199" s="83"/>
      <c r="B199" s="72"/>
      <c r="C199" s="147"/>
      <c r="D199" s="92">
        <v>1</v>
      </c>
      <c r="E199" s="67" t="s">
        <v>79</v>
      </c>
      <c r="F199" s="148"/>
      <c r="G199" s="148"/>
      <c r="H199" s="148"/>
      <c r="I199" s="148"/>
      <c r="J199" s="97"/>
      <c r="K199" s="97"/>
      <c r="L199" s="128"/>
      <c r="M199" s="128"/>
      <c r="N199" s="97"/>
      <c r="O199" s="97"/>
      <c r="P199" s="97"/>
      <c r="Q199" s="97"/>
      <c r="R199" s="97"/>
      <c r="S199" s="97"/>
      <c r="T199" s="97"/>
      <c r="U199" s="97"/>
      <c r="V199" s="97"/>
      <c r="W199" s="97"/>
      <c r="X199" s="97"/>
      <c r="Y199" s="97"/>
      <c r="Z199" s="96"/>
    </row>
    <row r="200" spans="1:27" ht="20.100000000000001" customHeight="1" x14ac:dyDescent="0.15">
      <c r="A200" s="83"/>
      <c r="B200" s="72"/>
      <c r="C200" s="147"/>
      <c r="D200" s="92"/>
      <c r="E200" s="180" t="s">
        <v>379</v>
      </c>
      <c r="F200" s="148"/>
      <c r="G200" s="148"/>
      <c r="H200" s="148"/>
      <c r="I200" s="148"/>
      <c r="J200" s="97"/>
      <c r="K200" s="97"/>
      <c r="L200" s="128"/>
      <c r="M200" s="128"/>
      <c r="N200" s="97"/>
      <c r="O200" s="97"/>
      <c r="P200" s="97"/>
      <c r="Q200" s="97"/>
      <c r="R200" s="97"/>
      <c r="S200" s="97"/>
      <c r="T200" s="97"/>
      <c r="U200" s="97"/>
      <c r="V200" s="97"/>
      <c r="W200" s="97"/>
      <c r="X200" s="97"/>
      <c r="Y200" s="97"/>
      <c r="Z200" s="96"/>
    </row>
    <row r="201" spans="1:27" ht="20.100000000000001" customHeight="1" x14ac:dyDescent="0.15">
      <c r="A201" s="83"/>
      <c r="B201" s="72"/>
      <c r="C201" s="147"/>
      <c r="D201" s="148"/>
      <c r="E201" s="181" t="s">
        <v>380</v>
      </c>
      <c r="F201" s="182"/>
      <c r="G201" s="182"/>
      <c r="H201" s="182"/>
      <c r="I201" s="182"/>
      <c r="J201" s="182"/>
      <c r="K201" s="182"/>
      <c r="L201" s="182"/>
      <c r="M201" s="182"/>
      <c r="N201" s="182"/>
      <c r="O201" s="182" t="s">
        <v>394</v>
      </c>
      <c r="P201" s="182"/>
      <c r="Q201" s="182"/>
      <c r="R201" s="182"/>
      <c r="S201" s="182"/>
      <c r="T201" s="182"/>
      <c r="U201" s="183" t="s">
        <v>378</v>
      </c>
      <c r="V201" s="183"/>
      <c r="W201" s="183"/>
      <c r="X201" s="183"/>
      <c r="Y201" s="184"/>
      <c r="Z201" s="96"/>
    </row>
    <row r="202" spans="1:27" ht="20.100000000000001" customHeight="1" x14ac:dyDescent="0.15">
      <c r="A202" s="83"/>
      <c r="B202" s="72"/>
      <c r="C202" s="147"/>
      <c r="D202" s="148"/>
      <c r="E202" s="56"/>
      <c r="F202" s="57"/>
      <c r="G202" s="57"/>
      <c r="H202" s="57"/>
      <c r="I202" s="57"/>
      <c r="J202" s="57"/>
      <c r="K202" s="57"/>
      <c r="L202" s="57"/>
      <c r="M202" s="57"/>
      <c r="N202" s="58"/>
      <c r="O202" s="59"/>
      <c r="P202" s="57"/>
      <c r="Q202" s="57"/>
      <c r="R202" s="57"/>
      <c r="S202" s="57"/>
      <c r="T202" s="58"/>
      <c r="U202" s="59"/>
      <c r="V202" s="57"/>
      <c r="W202" s="57"/>
      <c r="X202" s="57"/>
      <c r="Y202" s="60"/>
      <c r="Z202" s="96"/>
    </row>
    <row r="203" spans="1:27" ht="20.100000000000001" customHeight="1" x14ac:dyDescent="0.15">
      <c r="A203" s="83"/>
      <c r="B203" s="72"/>
      <c r="C203" s="147"/>
      <c r="D203" s="148"/>
      <c r="E203" s="48"/>
      <c r="F203" s="49"/>
      <c r="G203" s="49"/>
      <c r="H203" s="49"/>
      <c r="I203" s="49"/>
      <c r="J203" s="49"/>
      <c r="K203" s="49"/>
      <c r="L203" s="49"/>
      <c r="M203" s="49"/>
      <c r="N203" s="50"/>
      <c r="O203" s="54"/>
      <c r="P203" s="49"/>
      <c r="Q203" s="49"/>
      <c r="R203" s="49"/>
      <c r="S203" s="49"/>
      <c r="T203" s="50"/>
      <c r="U203" s="54"/>
      <c r="V203" s="49"/>
      <c r="W203" s="49"/>
      <c r="X203" s="49"/>
      <c r="Y203" s="61"/>
      <c r="Z203" s="96"/>
    </row>
    <row r="204" spans="1:27" ht="20.100000000000001" customHeight="1" x14ac:dyDescent="0.15">
      <c r="A204" s="83"/>
      <c r="B204" s="72"/>
      <c r="C204" s="147"/>
      <c r="D204" s="148"/>
      <c r="E204" s="48"/>
      <c r="F204" s="49"/>
      <c r="G204" s="49"/>
      <c r="H204" s="49"/>
      <c r="I204" s="49"/>
      <c r="J204" s="49"/>
      <c r="K204" s="49"/>
      <c r="L204" s="49"/>
      <c r="M204" s="49"/>
      <c r="N204" s="50"/>
      <c r="O204" s="54"/>
      <c r="P204" s="49"/>
      <c r="Q204" s="49"/>
      <c r="R204" s="49"/>
      <c r="S204" s="49"/>
      <c r="T204" s="50"/>
      <c r="U204" s="54"/>
      <c r="V204" s="49"/>
      <c r="W204" s="49"/>
      <c r="X204" s="49"/>
      <c r="Y204" s="61"/>
      <c r="Z204" s="96"/>
    </row>
    <row r="205" spans="1:27" ht="20.100000000000001" customHeight="1" x14ac:dyDescent="0.15">
      <c r="A205" s="83"/>
      <c r="B205" s="72"/>
      <c r="C205" s="147"/>
      <c r="D205" s="148"/>
      <c r="E205" s="48"/>
      <c r="F205" s="49"/>
      <c r="G205" s="49"/>
      <c r="H205" s="49"/>
      <c r="I205" s="49"/>
      <c r="J205" s="49"/>
      <c r="K205" s="49"/>
      <c r="L205" s="49"/>
      <c r="M205" s="49"/>
      <c r="N205" s="50"/>
      <c r="O205" s="54"/>
      <c r="P205" s="49"/>
      <c r="Q205" s="49"/>
      <c r="R205" s="49"/>
      <c r="S205" s="49"/>
      <c r="T205" s="50"/>
      <c r="U205" s="54"/>
      <c r="V205" s="49"/>
      <c r="W205" s="49"/>
      <c r="X205" s="49"/>
      <c r="Y205" s="61"/>
      <c r="Z205" s="96"/>
    </row>
    <row r="206" spans="1:27" ht="20.100000000000001" customHeight="1" x14ac:dyDescent="0.15">
      <c r="A206" s="83"/>
      <c r="B206" s="72"/>
      <c r="C206" s="147"/>
      <c r="D206" s="148"/>
      <c r="E206" s="48"/>
      <c r="F206" s="49"/>
      <c r="G206" s="49"/>
      <c r="H206" s="49"/>
      <c r="I206" s="49"/>
      <c r="J206" s="49"/>
      <c r="K206" s="49"/>
      <c r="L206" s="49"/>
      <c r="M206" s="49"/>
      <c r="N206" s="50"/>
      <c r="O206" s="54"/>
      <c r="P206" s="49"/>
      <c r="Q206" s="49"/>
      <c r="R206" s="49"/>
      <c r="S206" s="49"/>
      <c r="T206" s="50"/>
      <c r="U206" s="54"/>
      <c r="V206" s="49"/>
      <c r="W206" s="49"/>
      <c r="X206" s="49"/>
      <c r="Y206" s="61"/>
      <c r="Z206" s="96"/>
    </row>
    <row r="207" spans="1:27" ht="20.100000000000001" customHeight="1" x14ac:dyDescent="0.15">
      <c r="A207" s="83"/>
      <c r="B207" s="72"/>
      <c r="C207" s="147"/>
      <c r="D207" s="148"/>
      <c r="E207" s="48"/>
      <c r="F207" s="49"/>
      <c r="G207" s="49"/>
      <c r="H207" s="49"/>
      <c r="I207" s="49"/>
      <c r="J207" s="49"/>
      <c r="K207" s="49"/>
      <c r="L207" s="49"/>
      <c r="M207" s="49"/>
      <c r="N207" s="50"/>
      <c r="O207" s="54"/>
      <c r="P207" s="49"/>
      <c r="Q207" s="49"/>
      <c r="R207" s="49"/>
      <c r="S207" s="49"/>
      <c r="T207" s="50"/>
      <c r="U207" s="54"/>
      <c r="V207" s="49"/>
      <c r="W207" s="49"/>
      <c r="X207" s="49"/>
      <c r="Y207" s="61"/>
      <c r="Z207" s="96"/>
    </row>
    <row r="208" spans="1:27" ht="20.100000000000001" customHeight="1" x14ac:dyDescent="0.15">
      <c r="A208" s="83"/>
      <c r="B208" s="72"/>
      <c r="C208" s="147"/>
      <c r="D208" s="148"/>
      <c r="E208" s="48"/>
      <c r="F208" s="49"/>
      <c r="G208" s="49"/>
      <c r="H208" s="49"/>
      <c r="I208" s="49"/>
      <c r="J208" s="49"/>
      <c r="K208" s="49"/>
      <c r="L208" s="49"/>
      <c r="M208" s="49"/>
      <c r="N208" s="50"/>
      <c r="O208" s="54"/>
      <c r="P208" s="49"/>
      <c r="Q208" s="49"/>
      <c r="R208" s="49"/>
      <c r="S208" s="49"/>
      <c r="T208" s="50"/>
      <c r="U208" s="54"/>
      <c r="V208" s="49"/>
      <c r="W208" s="49"/>
      <c r="X208" s="49"/>
      <c r="Y208" s="61"/>
      <c r="Z208" s="96"/>
    </row>
    <row r="209" spans="1:26" ht="20.100000000000001" customHeight="1" x14ac:dyDescent="0.15">
      <c r="A209" s="83"/>
      <c r="B209" s="72"/>
      <c r="C209" s="147"/>
      <c r="D209" s="148"/>
      <c r="E209" s="48"/>
      <c r="F209" s="49"/>
      <c r="G209" s="49"/>
      <c r="H209" s="49"/>
      <c r="I209" s="49"/>
      <c r="J209" s="49"/>
      <c r="K209" s="49"/>
      <c r="L209" s="49"/>
      <c r="M209" s="49"/>
      <c r="N209" s="50"/>
      <c r="O209" s="54"/>
      <c r="P209" s="49"/>
      <c r="Q209" s="49"/>
      <c r="R209" s="49"/>
      <c r="S209" s="49"/>
      <c r="T209" s="50"/>
      <c r="U209" s="54"/>
      <c r="V209" s="49"/>
      <c r="W209" s="49"/>
      <c r="X209" s="49"/>
      <c r="Y209" s="61"/>
      <c r="Z209" s="96"/>
    </row>
    <row r="210" spans="1:26" ht="20.100000000000001" customHeight="1" x14ac:dyDescent="0.15">
      <c r="A210" s="83"/>
      <c r="B210" s="72"/>
      <c r="C210" s="147"/>
      <c r="D210" s="148"/>
      <c r="E210" s="48"/>
      <c r="F210" s="49"/>
      <c r="G210" s="49"/>
      <c r="H210" s="49"/>
      <c r="I210" s="49"/>
      <c r="J210" s="49"/>
      <c r="K210" s="49"/>
      <c r="L210" s="49"/>
      <c r="M210" s="49"/>
      <c r="N210" s="50"/>
      <c r="O210" s="54"/>
      <c r="P210" s="49"/>
      <c r="Q210" s="49"/>
      <c r="R210" s="49"/>
      <c r="S210" s="49"/>
      <c r="T210" s="50"/>
      <c r="U210" s="54"/>
      <c r="V210" s="49"/>
      <c r="W210" s="49"/>
      <c r="X210" s="49"/>
      <c r="Y210" s="61"/>
      <c r="Z210" s="96"/>
    </row>
    <row r="211" spans="1:26" ht="20.100000000000001" customHeight="1" x14ac:dyDescent="0.15">
      <c r="A211" s="83"/>
      <c r="B211" s="72"/>
      <c r="C211" s="147"/>
      <c r="D211" s="148"/>
      <c r="E211" s="51"/>
      <c r="F211" s="52"/>
      <c r="G211" s="52"/>
      <c r="H211" s="52"/>
      <c r="I211" s="52"/>
      <c r="J211" s="52"/>
      <c r="K211" s="52"/>
      <c r="L211" s="52"/>
      <c r="M211" s="52"/>
      <c r="N211" s="53"/>
      <c r="O211" s="55"/>
      <c r="P211" s="52"/>
      <c r="Q211" s="52"/>
      <c r="R211" s="52"/>
      <c r="S211" s="52"/>
      <c r="T211" s="53"/>
      <c r="U211" s="55"/>
      <c r="V211" s="52"/>
      <c r="W211" s="52"/>
      <c r="X211" s="52"/>
      <c r="Y211" s="62"/>
      <c r="Z211" s="96"/>
    </row>
    <row r="212" spans="1:26" ht="20.100000000000001" customHeight="1" x14ac:dyDescent="0.15">
      <c r="A212" s="83"/>
      <c r="B212" s="72"/>
      <c r="C212" s="147"/>
      <c r="D212" s="148"/>
      <c r="E212" s="185"/>
      <c r="F212" s="185"/>
      <c r="G212" s="185"/>
      <c r="H212" s="185"/>
      <c r="I212" s="185"/>
      <c r="J212" s="185"/>
      <c r="K212" s="185"/>
      <c r="L212" s="185"/>
      <c r="M212" s="185"/>
      <c r="N212" s="186"/>
      <c r="O212" s="186"/>
      <c r="P212" s="67"/>
      <c r="Q212" s="185"/>
      <c r="R212" s="185"/>
      <c r="S212" s="185"/>
      <c r="T212" s="185"/>
      <c r="U212" s="185"/>
      <c r="V212" s="185"/>
      <c r="W212" s="186"/>
      <c r="X212" s="186"/>
      <c r="Y212" s="67"/>
      <c r="Z212" s="96"/>
    </row>
    <row r="213" spans="1:26" ht="20.100000000000001" customHeight="1" x14ac:dyDescent="0.15">
      <c r="A213" s="83"/>
      <c r="B213" s="72"/>
      <c r="C213" s="147"/>
      <c r="D213" s="92">
        <v>2</v>
      </c>
      <c r="E213" s="67" t="s">
        <v>388</v>
      </c>
      <c r="F213" s="148"/>
      <c r="G213" s="148"/>
      <c r="H213" s="148"/>
      <c r="I213" s="148"/>
      <c r="J213" s="67"/>
      <c r="K213" s="67"/>
      <c r="L213" s="118"/>
      <c r="M213" s="67"/>
      <c r="N213" s="67"/>
      <c r="O213" s="67"/>
      <c r="P213" s="67"/>
      <c r="Q213" s="67"/>
      <c r="R213" s="67"/>
      <c r="S213" s="67"/>
      <c r="T213" s="67"/>
      <c r="U213" s="67"/>
      <c r="V213" s="67"/>
      <c r="W213" s="67"/>
      <c r="X213" s="67"/>
      <c r="Y213" s="67"/>
      <c r="Z213" s="140"/>
    </row>
    <row r="214" spans="1:26" ht="20.100000000000001" customHeight="1" x14ac:dyDescent="0.15">
      <c r="A214" s="83"/>
      <c r="B214" s="72"/>
      <c r="C214" s="147"/>
      <c r="D214" s="92"/>
      <c r="E214" s="180" t="s">
        <v>381</v>
      </c>
      <c r="F214" s="148"/>
      <c r="G214" s="148"/>
      <c r="H214" s="148"/>
      <c r="I214" s="148"/>
      <c r="J214" s="67"/>
      <c r="K214" s="67"/>
      <c r="L214" s="118"/>
      <c r="M214" s="67"/>
      <c r="N214" s="67"/>
      <c r="O214" s="67"/>
      <c r="P214" s="67"/>
      <c r="Q214" s="67"/>
      <c r="R214" s="67"/>
      <c r="S214" s="67"/>
      <c r="T214" s="67"/>
      <c r="U214" s="67"/>
      <c r="V214" s="67"/>
      <c r="W214" s="67"/>
      <c r="X214" s="67"/>
      <c r="Y214" s="67"/>
      <c r="Z214" s="140"/>
    </row>
    <row r="215" spans="1:26" ht="45" customHeight="1" x14ac:dyDescent="0.15">
      <c r="A215" s="83"/>
      <c r="B215" s="72"/>
      <c r="C215" s="147"/>
      <c r="D215" s="148"/>
      <c r="E215" s="63"/>
      <c r="F215" s="64"/>
      <c r="G215" s="64"/>
      <c r="H215" s="64"/>
      <c r="I215" s="64"/>
      <c r="J215" s="64"/>
      <c r="K215" s="64"/>
      <c r="L215" s="64"/>
      <c r="M215" s="64"/>
      <c r="N215" s="64"/>
      <c r="O215" s="64"/>
      <c r="P215" s="64"/>
      <c r="Q215" s="64"/>
      <c r="R215" s="64"/>
      <c r="S215" s="64"/>
      <c r="T215" s="64"/>
      <c r="U215" s="64"/>
      <c r="V215" s="64"/>
      <c r="W215" s="64"/>
      <c r="X215" s="64"/>
      <c r="Y215" s="64"/>
      <c r="Z215" s="140"/>
    </row>
    <row r="216" spans="1:26" ht="20.100000000000001" customHeight="1" x14ac:dyDescent="0.15">
      <c r="A216" s="83"/>
      <c r="B216" s="72"/>
      <c r="C216" s="147"/>
      <c r="D216" s="148"/>
      <c r="E216" s="149"/>
      <c r="F216" s="149"/>
      <c r="G216" s="149"/>
      <c r="H216" s="149"/>
      <c r="I216" s="149"/>
      <c r="J216" s="149"/>
      <c r="K216" s="149"/>
      <c r="L216" s="149"/>
      <c r="M216" s="149"/>
      <c r="N216" s="149"/>
      <c r="O216" s="149"/>
      <c r="P216" s="149"/>
      <c r="Q216" s="149"/>
      <c r="R216" s="149"/>
      <c r="S216" s="149"/>
      <c r="T216" s="149"/>
      <c r="U216" s="149"/>
      <c r="V216" s="149"/>
      <c r="W216" s="149"/>
      <c r="X216" s="149"/>
      <c r="Y216" s="149"/>
      <c r="Z216" s="140"/>
    </row>
    <row r="217" spans="1:26" ht="20.100000000000001" customHeight="1" x14ac:dyDescent="0.15">
      <c r="A217" s="83"/>
      <c r="B217" s="72"/>
      <c r="C217" s="147"/>
      <c r="D217" s="92">
        <v>3</v>
      </c>
      <c r="E217" s="67" t="s">
        <v>389</v>
      </c>
      <c r="F217" s="148"/>
      <c r="G217" s="148"/>
      <c r="H217" s="148"/>
      <c r="I217" s="148"/>
      <c r="J217" s="67"/>
      <c r="K217" s="67"/>
      <c r="L217" s="118"/>
      <c r="M217" s="67"/>
      <c r="N217" s="67"/>
      <c r="O217" s="67"/>
      <c r="P217" s="67"/>
      <c r="Q217" s="67"/>
      <c r="R217" s="67"/>
      <c r="S217" s="67"/>
      <c r="T217" s="67"/>
      <c r="U217" s="67"/>
      <c r="V217" s="67"/>
      <c r="W217" s="67"/>
      <c r="X217" s="67"/>
      <c r="Y217" s="67"/>
      <c r="Z217" s="140"/>
    </row>
    <row r="218" spans="1:26" ht="20.100000000000001" customHeight="1" x14ac:dyDescent="0.15">
      <c r="A218" s="83"/>
      <c r="B218" s="72"/>
      <c r="C218" s="147"/>
      <c r="D218" s="92"/>
      <c r="E218" s="180" t="s">
        <v>382</v>
      </c>
      <c r="F218" s="148"/>
      <c r="G218" s="148"/>
      <c r="H218" s="148"/>
      <c r="I218" s="148"/>
      <c r="J218" s="67"/>
      <c r="K218" s="67"/>
      <c r="L218" s="118"/>
      <c r="M218" s="67"/>
      <c r="N218" s="67"/>
      <c r="O218" s="67"/>
      <c r="P218" s="67"/>
      <c r="Q218" s="67"/>
      <c r="R218" s="67"/>
      <c r="S218" s="67"/>
      <c r="T218" s="67"/>
      <c r="U218" s="67"/>
      <c r="V218" s="67"/>
      <c r="W218" s="67"/>
      <c r="X218" s="67"/>
      <c r="Y218" s="67"/>
      <c r="Z218" s="140"/>
    </row>
    <row r="219" spans="1:26" ht="45" customHeight="1" x14ac:dyDescent="0.15">
      <c r="A219" s="83"/>
      <c r="B219" s="72"/>
      <c r="C219" s="147"/>
      <c r="D219" s="148"/>
      <c r="E219" s="63"/>
      <c r="F219" s="64"/>
      <c r="G219" s="64"/>
      <c r="H219" s="64"/>
      <c r="I219" s="64"/>
      <c r="J219" s="64"/>
      <c r="K219" s="64"/>
      <c r="L219" s="64"/>
      <c r="M219" s="64"/>
      <c r="N219" s="64"/>
      <c r="O219" s="64"/>
      <c r="P219" s="64"/>
      <c r="Q219" s="64"/>
      <c r="R219" s="64"/>
      <c r="S219" s="64"/>
      <c r="T219" s="64"/>
      <c r="U219" s="64"/>
      <c r="V219" s="64"/>
      <c r="W219" s="64"/>
      <c r="X219" s="64"/>
      <c r="Y219" s="64"/>
      <c r="Z219" s="140"/>
    </row>
    <row r="220" spans="1:26" ht="20.100000000000001" customHeight="1" x14ac:dyDescent="0.15">
      <c r="A220" s="83"/>
      <c r="B220" s="72"/>
      <c r="C220" s="87"/>
      <c r="D220" s="88"/>
      <c r="E220" s="88"/>
      <c r="F220" s="88"/>
      <c r="G220" s="88"/>
      <c r="H220" s="88"/>
      <c r="I220" s="88"/>
      <c r="J220" s="67"/>
      <c r="K220" s="67"/>
      <c r="L220" s="67"/>
      <c r="M220" s="67"/>
      <c r="N220" s="67"/>
      <c r="O220" s="67"/>
      <c r="P220" s="67"/>
      <c r="Q220" s="67"/>
      <c r="R220" s="67"/>
      <c r="S220" s="67"/>
      <c r="T220" s="67"/>
      <c r="U220" s="67"/>
      <c r="V220" s="67"/>
      <c r="W220" s="67"/>
      <c r="X220" s="67"/>
      <c r="Y220" s="67"/>
      <c r="Z220" s="140"/>
    </row>
    <row r="221" spans="1:26" ht="20.100000000000001" customHeight="1" x14ac:dyDescent="0.15">
      <c r="A221" s="83"/>
      <c r="B221" s="72"/>
      <c r="C221" s="91"/>
      <c r="D221" s="92">
        <v>4</v>
      </c>
      <c r="E221" s="67" t="s">
        <v>390</v>
      </c>
      <c r="F221" s="67"/>
      <c r="G221" s="67"/>
      <c r="H221" s="67"/>
      <c r="I221" s="67"/>
      <c r="J221" s="98"/>
      <c r="K221" s="98"/>
      <c r="L221" s="135"/>
      <c r="M221" s="98"/>
      <c r="N221" s="98"/>
      <c r="O221" s="135"/>
      <c r="P221" s="98"/>
      <c r="Q221" s="98"/>
      <c r="R221" s="135"/>
      <c r="S221" s="98"/>
      <c r="T221" s="98"/>
      <c r="U221" s="98"/>
      <c r="V221" s="98"/>
      <c r="W221" s="98"/>
      <c r="X221" s="98"/>
      <c r="Y221" s="98"/>
      <c r="Z221" s="96"/>
    </row>
    <row r="222" spans="1:26" ht="45" customHeight="1" x14ac:dyDescent="0.15">
      <c r="A222" s="83"/>
      <c r="B222" s="72"/>
      <c r="C222" s="87"/>
      <c r="E222" s="187" t="s">
        <v>383</v>
      </c>
      <c r="F222" s="187"/>
      <c r="G222" s="187"/>
      <c r="H222" s="187"/>
      <c r="I222" s="187"/>
      <c r="J222" s="187"/>
      <c r="K222" s="187"/>
      <c r="L222" s="187"/>
      <c r="M222" s="187"/>
      <c r="N222" s="187"/>
      <c r="O222" s="187"/>
      <c r="P222" s="187"/>
      <c r="Q222" s="187"/>
      <c r="R222" s="187"/>
      <c r="S222" s="187"/>
      <c r="T222" s="187"/>
      <c r="U222" s="187"/>
      <c r="V222" s="187"/>
      <c r="W222" s="187"/>
      <c r="X222" s="187"/>
      <c r="Y222" s="187"/>
      <c r="Z222" s="96"/>
    </row>
    <row r="223" spans="1:26" ht="20.100000000000001" customHeight="1" x14ac:dyDescent="0.15">
      <c r="A223" s="83">
        <f>IFERROR(IF((COUNTIF($L224:$L322,"○")+COUNTIF($L327:$L382,"○"))&lt;1,1001,0),3)</f>
        <v>1001</v>
      </c>
      <c r="B223" s="272"/>
      <c r="C223" s="87"/>
      <c r="E223" s="188" t="s">
        <v>81</v>
      </c>
      <c r="F223" s="189" t="s">
        <v>82</v>
      </c>
      <c r="G223" s="190" t="s">
        <v>80</v>
      </c>
      <c r="H223" s="190"/>
      <c r="I223" s="190"/>
      <c r="J223" s="190"/>
      <c r="K223" s="190"/>
      <c r="L223" s="191" t="s">
        <v>9</v>
      </c>
      <c r="M223" s="191"/>
      <c r="N223" s="161" t="s">
        <v>83</v>
      </c>
      <c r="O223" s="161"/>
      <c r="P223" s="161"/>
      <c r="Q223" s="161"/>
      <c r="R223" s="161"/>
      <c r="S223" s="161"/>
      <c r="T223" s="161"/>
      <c r="U223" s="161"/>
      <c r="V223" s="161"/>
      <c r="W223" s="161"/>
      <c r="X223" s="161"/>
      <c r="Y223" s="192"/>
      <c r="Z223" s="193"/>
    </row>
    <row r="224" spans="1:26" ht="20.100000000000001" customHeight="1" x14ac:dyDescent="0.15">
      <c r="A224" s="83"/>
      <c r="B224" s="72"/>
      <c r="C224" s="100"/>
      <c r="D224" s="97"/>
      <c r="E224" s="194" t="s">
        <v>94</v>
      </c>
      <c r="F224" s="195">
        <v>211</v>
      </c>
      <c r="G224" s="196" t="s">
        <v>84</v>
      </c>
      <c r="H224" s="197"/>
      <c r="I224" s="197"/>
      <c r="J224" s="197"/>
      <c r="K224" s="198"/>
      <c r="L224" s="4"/>
      <c r="M224" s="5"/>
      <c r="N224" s="199" t="s">
        <v>85</v>
      </c>
      <c r="O224" s="199"/>
      <c r="P224" s="199"/>
      <c r="Q224" s="199"/>
      <c r="R224" s="199"/>
      <c r="S224" s="199"/>
      <c r="T224" s="199"/>
      <c r="U224" s="199"/>
      <c r="V224" s="199"/>
      <c r="W224" s="199"/>
      <c r="X224" s="199"/>
      <c r="Y224" s="200"/>
      <c r="Z224" s="201"/>
    </row>
    <row r="225" spans="1:26" ht="20.100000000000001" customHeight="1" x14ac:dyDescent="0.15">
      <c r="B225" s="140"/>
      <c r="D225" s="140"/>
      <c r="E225" s="203"/>
      <c r="F225" s="204">
        <v>212</v>
      </c>
      <c r="G225" s="205" t="s">
        <v>86</v>
      </c>
      <c r="H225" s="206"/>
      <c r="I225" s="206"/>
      <c r="J225" s="206"/>
      <c r="K225" s="207"/>
      <c r="L225" s="6"/>
      <c r="M225" s="7"/>
      <c r="N225" s="208" t="s">
        <v>87</v>
      </c>
      <c r="O225" s="208"/>
      <c r="P225" s="208"/>
      <c r="Q225" s="208"/>
      <c r="R225" s="208"/>
      <c r="S225" s="208"/>
      <c r="T225" s="208"/>
      <c r="U225" s="208"/>
      <c r="V225" s="208"/>
      <c r="W225" s="208"/>
      <c r="X225" s="208"/>
      <c r="Y225" s="209"/>
      <c r="Z225" s="201"/>
    </row>
    <row r="226" spans="1:26" ht="20.100000000000001" customHeight="1" x14ac:dyDescent="0.15">
      <c r="B226" s="140"/>
      <c r="E226" s="203"/>
      <c r="F226" s="204">
        <v>213</v>
      </c>
      <c r="G226" s="205" t="s">
        <v>88</v>
      </c>
      <c r="H226" s="206"/>
      <c r="I226" s="206"/>
      <c r="J226" s="206"/>
      <c r="K226" s="207"/>
      <c r="L226" s="6"/>
      <c r="M226" s="7"/>
      <c r="N226" s="208" t="s">
        <v>89</v>
      </c>
      <c r="O226" s="208"/>
      <c r="P226" s="208"/>
      <c r="Q226" s="208"/>
      <c r="R226" s="208"/>
      <c r="S226" s="208"/>
      <c r="T226" s="208"/>
      <c r="U226" s="208"/>
      <c r="V226" s="208"/>
      <c r="W226" s="208"/>
      <c r="X226" s="208"/>
      <c r="Y226" s="209"/>
      <c r="Z226" s="201"/>
    </row>
    <row r="227" spans="1:26" ht="20.100000000000001" customHeight="1" x14ac:dyDescent="0.15">
      <c r="B227" s="140"/>
      <c r="E227" s="203"/>
      <c r="F227" s="204">
        <v>214</v>
      </c>
      <c r="G227" s="205" t="s">
        <v>90</v>
      </c>
      <c r="H227" s="206"/>
      <c r="I227" s="206"/>
      <c r="J227" s="206"/>
      <c r="K227" s="207"/>
      <c r="L227" s="6"/>
      <c r="M227" s="7"/>
      <c r="N227" s="208" t="s">
        <v>91</v>
      </c>
      <c r="O227" s="208"/>
      <c r="P227" s="208"/>
      <c r="Q227" s="208"/>
      <c r="R227" s="208"/>
      <c r="S227" s="208"/>
      <c r="T227" s="208"/>
      <c r="U227" s="208"/>
      <c r="V227" s="208"/>
      <c r="W227" s="208"/>
      <c r="X227" s="208"/>
      <c r="Y227" s="209"/>
      <c r="Z227" s="201"/>
    </row>
    <row r="228" spans="1:26" ht="20.100000000000001" customHeight="1" x14ac:dyDescent="0.15">
      <c r="B228" s="140"/>
      <c r="E228" s="203"/>
      <c r="F228" s="204">
        <v>215</v>
      </c>
      <c r="G228" s="205" t="s">
        <v>92</v>
      </c>
      <c r="H228" s="206"/>
      <c r="I228" s="206"/>
      <c r="J228" s="206"/>
      <c r="K228" s="207"/>
      <c r="L228" s="6"/>
      <c r="M228" s="7"/>
      <c r="N228" s="208" t="s">
        <v>93</v>
      </c>
      <c r="O228" s="208"/>
      <c r="P228" s="208"/>
      <c r="Q228" s="208"/>
      <c r="R228" s="208"/>
      <c r="S228" s="208"/>
      <c r="T228" s="208"/>
      <c r="U228" s="208"/>
      <c r="V228" s="208"/>
      <c r="W228" s="208"/>
      <c r="X228" s="208"/>
      <c r="Y228" s="209"/>
      <c r="Z228" s="201"/>
    </row>
    <row r="229" spans="1:26" ht="20.100000000000001" customHeight="1" x14ac:dyDescent="0.15">
      <c r="A229" s="202">
        <f>IFERROR(IF(AND($L229="○",TRIM($N229)=""),1001,0),3)</f>
        <v>0</v>
      </c>
      <c r="B229" s="140"/>
      <c r="E229" s="210"/>
      <c r="F229" s="211">
        <v>219</v>
      </c>
      <c r="G229" s="212" t="s">
        <v>373</v>
      </c>
      <c r="H229" s="213"/>
      <c r="I229" s="213"/>
      <c r="J229" s="213"/>
      <c r="K229" s="214"/>
      <c r="L229" s="2"/>
      <c r="M229" s="3"/>
      <c r="N229" s="10"/>
      <c r="O229" s="11"/>
      <c r="P229" s="11"/>
      <c r="Q229" s="11"/>
      <c r="R229" s="11"/>
      <c r="S229" s="11"/>
      <c r="T229" s="11"/>
      <c r="U229" s="11"/>
      <c r="V229" s="11"/>
      <c r="W229" s="11"/>
      <c r="X229" s="11"/>
      <c r="Y229" s="12"/>
      <c r="Z229" s="201"/>
    </row>
    <row r="230" spans="1:26" ht="20.100000000000001" customHeight="1" x14ac:dyDescent="0.15">
      <c r="B230" s="140"/>
      <c r="E230" s="194" t="s">
        <v>107</v>
      </c>
      <c r="F230" s="195">
        <v>221</v>
      </c>
      <c r="G230" s="196" t="s">
        <v>95</v>
      </c>
      <c r="H230" s="197"/>
      <c r="I230" s="197"/>
      <c r="J230" s="197"/>
      <c r="K230" s="198"/>
      <c r="L230" s="4"/>
      <c r="M230" s="5"/>
      <c r="N230" s="199" t="s">
        <v>96</v>
      </c>
      <c r="O230" s="199"/>
      <c r="P230" s="199"/>
      <c r="Q230" s="199"/>
      <c r="R230" s="199"/>
      <c r="S230" s="199"/>
      <c r="T230" s="199"/>
      <c r="U230" s="199"/>
      <c r="V230" s="199"/>
      <c r="W230" s="199"/>
      <c r="X230" s="199"/>
      <c r="Y230" s="200"/>
      <c r="Z230" s="201"/>
    </row>
    <row r="231" spans="1:26" ht="20.100000000000001" customHeight="1" x14ac:dyDescent="0.15">
      <c r="B231" s="140"/>
      <c r="E231" s="203"/>
      <c r="F231" s="204">
        <v>222</v>
      </c>
      <c r="G231" s="205" t="s">
        <v>97</v>
      </c>
      <c r="H231" s="206"/>
      <c r="I231" s="206"/>
      <c r="J231" s="206"/>
      <c r="K231" s="207"/>
      <c r="L231" s="6"/>
      <c r="M231" s="7"/>
      <c r="N231" s="208" t="s">
        <v>98</v>
      </c>
      <c r="O231" s="208"/>
      <c r="P231" s="208"/>
      <c r="Q231" s="208"/>
      <c r="R231" s="208"/>
      <c r="S231" s="208"/>
      <c r="T231" s="208"/>
      <c r="U231" s="208"/>
      <c r="V231" s="208"/>
      <c r="W231" s="208"/>
      <c r="X231" s="208"/>
      <c r="Y231" s="209"/>
      <c r="Z231" s="201"/>
    </row>
    <row r="232" spans="1:26" ht="20.100000000000001" customHeight="1" x14ac:dyDescent="0.15">
      <c r="B232" s="140"/>
      <c r="E232" s="203"/>
      <c r="F232" s="204">
        <v>223</v>
      </c>
      <c r="G232" s="205" t="s">
        <v>99</v>
      </c>
      <c r="H232" s="206"/>
      <c r="I232" s="206"/>
      <c r="J232" s="206"/>
      <c r="K232" s="207"/>
      <c r="L232" s="6"/>
      <c r="M232" s="7"/>
      <c r="N232" s="208" t="s">
        <v>100</v>
      </c>
      <c r="O232" s="208"/>
      <c r="P232" s="208"/>
      <c r="Q232" s="208"/>
      <c r="R232" s="208"/>
      <c r="S232" s="208"/>
      <c r="T232" s="208"/>
      <c r="U232" s="208"/>
      <c r="V232" s="208"/>
      <c r="W232" s="208"/>
      <c r="X232" s="208"/>
      <c r="Y232" s="209"/>
      <c r="Z232" s="201"/>
    </row>
    <row r="233" spans="1:26" ht="20.100000000000001" customHeight="1" x14ac:dyDescent="0.15">
      <c r="B233" s="140"/>
      <c r="E233" s="203"/>
      <c r="F233" s="204">
        <v>224</v>
      </c>
      <c r="G233" s="205" t="s">
        <v>101</v>
      </c>
      <c r="H233" s="206"/>
      <c r="I233" s="206"/>
      <c r="J233" s="206"/>
      <c r="K233" s="207"/>
      <c r="L233" s="6"/>
      <c r="M233" s="7"/>
      <c r="N233" s="208" t="s">
        <v>102</v>
      </c>
      <c r="O233" s="208"/>
      <c r="P233" s="208"/>
      <c r="Q233" s="208"/>
      <c r="R233" s="208"/>
      <c r="S233" s="208"/>
      <c r="T233" s="208"/>
      <c r="U233" s="208"/>
      <c r="V233" s="208"/>
      <c r="W233" s="208"/>
      <c r="X233" s="208"/>
      <c r="Y233" s="209"/>
      <c r="Z233" s="201"/>
    </row>
    <row r="234" spans="1:26" ht="20.100000000000001" customHeight="1" x14ac:dyDescent="0.15">
      <c r="B234" s="140"/>
      <c r="E234" s="203"/>
      <c r="F234" s="204">
        <v>225</v>
      </c>
      <c r="G234" s="205" t="s">
        <v>103</v>
      </c>
      <c r="H234" s="206"/>
      <c r="I234" s="206"/>
      <c r="J234" s="206"/>
      <c r="K234" s="207"/>
      <c r="L234" s="6"/>
      <c r="M234" s="7"/>
      <c r="N234" s="208" t="s">
        <v>104</v>
      </c>
      <c r="O234" s="208"/>
      <c r="P234" s="208"/>
      <c r="Q234" s="208"/>
      <c r="R234" s="208"/>
      <c r="S234" s="208"/>
      <c r="T234" s="208"/>
      <c r="U234" s="208"/>
      <c r="V234" s="208"/>
      <c r="W234" s="208"/>
      <c r="X234" s="208"/>
      <c r="Y234" s="209"/>
      <c r="Z234" s="201"/>
    </row>
    <row r="235" spans="1:26" ht="20.100000000000001" customHeight="1" x14ac:dyDescent="0.15">
      <c r="B235" s="140"/>
      <c r="E235" s="203"/>
      <c r="F235" s="204">
        <v>226</v>
      </c>
      <c r="G235" s="205" t="s">
        <v>105</v>
      </c>
      <c r="H235" s="206"/>
      <c r="I235" s="206"/>
      <c r="J235" s="206"/>
      <c r="K235" s="207"/>
      <c r="L235" s="6"/>
      <c r="M235" s="7"/>
      <c r="N235" s="208" t="s">
        <v>105</v>
      </c>
      <c r="O235" s="208"/>
      <c r="P235" s="208"/>
      <c r="Q235" s="208"/>
      <c r="R235" s="208"/>
      <c r="S235" s="208"/>
      <c r="T235" s="208"/>
      <c r="U235" s="208"/>
      <c r="V235" s="208"/>
      <c r="W235" s="208"/>
      <c r="X235" s="208"/>
      <c r="Y235" s="209"/>
      <c r="Z235" s="201"/>
    </row>
    <row r="236" spans="1:26" ht="20.100000000000001" customHeight="1" x14ac:dyDescent="0.15">
      <c r="A236" s="202">
        <f>IFERROR(IF(AND($L236="○",TRIM($N236)=""),1001,0),3)</f>
        <v>0</v>
      </c>
      <c r="B236" s="140"/>
      <c r="E236" s="203"/>
      <c r="F236" s="204">
        <v>228</v>
      </c>
      <c r="G236" s="205" t="s">
        <v>372</v>
      </c>
      <c r="H236" s="206"/>
      <c r="I236" s="206"/>
      <c r="J236" s="206"/>
      <c r="K236" s="207"/>
      <c r="L236" s="6"/>
      <c r="M236" s="7"/>
      <c r="N236" s="16"/>
      <c r="O236" s="17"/>
      <c r="P236" s="17"/>
      <c r="Q236" s="17"/>
      <c r="R236" s="17"/>
      <c r="S236" s="17"/>
      <c r="T236" s="17"/>
      <c r="U236" s="17"/>
      <c r="V236" s="17"/>
      <c r="W236" s="17"/>
      <c r="X236" s="17"/>
      <c r="Y236" s="18"/>
      <c r="Z236" s="201"/>
    </row>
    <row r="237" spans="1:26" ht="20.100000000000001" customHeight="1" x14ac:dyDescent="0.15">
      <c r="B237" s="140"/>
      <c r="E237" s="210"/>
      <c r="F237" s="215">
        <v>229</v>
      </c>
      <c r="G237" s="212" t="s">
        <v>106</v>
      </c>
      <c r="H237" s="213"/>
      <c r="I237" s="213"/>
      <c r="J237" s="213"/>
      <c r="K237" s="214"/>
      <c r="L237" s="2"/>
      <c r="M237" s="3"/>
      <c r="N237" s="216"/>
      <c r="O237" s="216"/>
      <c r="P237" s="216"/>
      <c r="Q237" s="216"/>
      <c r="R237" s="216"/>
      <c r="S237" s="216"/>
      <c r="T237" s="216"/>
      <c r="U237" s="216"/>
      <c r="V237" s="216"/>
      <c r="W237" s="216"/>
      <c r="X237" s="216"/>
      <c r="Y237" s="217"/>
      <c r="Z237" s="201"/>
    </row>
    <row r="238" spans="1:26" ht="20.100000000000001" customHeight="1" x14ac:dyDescent="0.15">
      <c r="B238" s="140"/>
      <c r="E238" s="194" t="s">
        <v>115</v>
      </c>
      <c r="F238" s="195">
        <v>231</v>
      </c>
      <c r="G238" s="196" t="s">
        <v>108</v>
      </c>
      <c r="H238" s="197"/>
      <c r="I238" s="197"/>
      <c r="J238" s="197"/>
      <c r="K238" s="198"/>
      <c r="L238" s="4"/>
      <c r="M238" s="5"/>
      <c r="N238" s="199" t="s">
        <v>109</v>
      </c>
      <c r="O238" s="199"/>
      <c r="P238" s="199"/>
      <c r="Q238" s="199"/>
      <c r="R238" s="199"/>
      <c r="S238" s="199"/>
      <c r="T238" s="199"/>
      <c r="U238" s="199"/>
      <c r="V238" s="199"/>
      <c r="W238" s="199"/>
      <c r="X238" s="199"/>
      <c r="Y238" s="200"/>
      <c r="Z238" s="201"/>
    </row>
    <row r="239" spans="1:26" ht="20.100000000000001" customHeight="1" x14ac:dyDescent="0.15">
      <c r="B239" s="140"/>
      <c r="E239" s="203"/>
      <c r="F239" s="204">
        <v>232</v>
      </c>
      <c r="G239" s="205" t="s">
        <v>110</v>
      </c>
      <c r="H239" s="206"/>
      <c r="I239" s="206"/>
      <c r="J239" s="206"/>
      <c r="K239" s="207"/>
      <c r="L239" s="6"/>
      <c r="M239" s="7"/>
      <c r="N239" s="208" t="s">
        <v>111</v>
      </c>
      <c r="O239" s="208"/>
      <c r="P239" s="208"/>
      <c r="Q239" s="208"/>
      <c r="R239" s="208"/>
      <c r="S239" s="208"/>
      <c r="T239" s="208"/>
      <c r="U239" s="208"/>
      <c r="V239" s="208"/>
      <c r="W239" s="208"/>
      <c r="X239" s="208"/>
      <c r="Y239" s="209"/>
      <c r="Z239" s="201"/>
    </row>
    <row r="240" spans="1:26" ht="20.100000000000001" customHeight="1" x14ac:dyDescent="0.15">
      <c r="B240" s="140"/>
      <c r="E240" s="203"/>
      <c r="F240" s="204">
        <v>233</v>
      </c>
      <c r="G240" s="205" t="s">
        <v>112</v>
      </c>
      <c r="H240" s="206"/>
      <c r="I240" s="206"/>
      <c r="J240" s="206"/>
      <c r="K240" s="207"/>
      <c r="L240" s="6"/>
      <c r="M240" s="7"/>
      <c r="N240" s="208" t="s">
        <v>113</v>
      </c>
      <c r="O240" s="208"/>
      <c r="P240" s="208"/>
      <c r="Q240" s="208"/>
      <c r="R240" s="208"/>
      <c r="S240" s="208"/>
      <c r="T240" s="208"/>
      <c r="U240" s="208"/>
      <c r="V240" s="208"/>
      <c r="W240" s="208"/>
      <c r="X240" s="208"/>
      <c r="Y240" s="209"/>
      <c r="Z240" s="201"/>
    </row>
    <row r="241" spans="1:26" ht="20.100000000000001" customHeight="1" x14ac:dyDescent="0.15">
      <c r="A241" s="202">
        <f>IFERROR(IF(AND($L241="○",TRIM($N241)=""),1001,0),3)</f>
        <v>0</v>
      </c>
      <c r="B241" s="140"/>
      <c r="E241" s="203"/>
      <c r="F241" s="204">
        <v>238</v>
      </c>
      <c r="G241" s="205" t="s">
        <v>371</v>
      </c>
      <c r="H241" s="206"/>
      <c r="I241" s="206"/>
      <c r="J241" s="206"/>
      <c r="K241" s="207"/>
      <c r="L241" s="6"/>
      <c r="M241" s="7"/>
      <c r="N241" s="16"/>
      <c r="O241" s="17"/>
      <c r="P241" s="17"/>
      <c r="Q241" s="17"/>
      <c r="R241" s="17"/>
      <c r="S241" s="17"/>
      <c r="T241" s="17"/>
      <c r="U241" s="17"/>
      <c r="V241" s="17"/>
      <c r="W241" s="17"/>
      <c r="X241" s="17"/>
      <c r="Y241" s="18"/>
      <c r="Z241" s="201"/>
    </row>
    <row r="242" spans="1:26" ht="20.100000000000001" customHeight="1" x14ac:dyDescent="0.15">
      <c r="B242" s="140"/>
      <c r="E242" s="210"/>
      <c r="F242" s="215">
        <v>239</v>
      </c>
      <c r="G242" s="212" t="s">
        <v>114</v>
      </c>
      <c r="H242" s="213"/>
      <c r="I242" s="213"/>
      <c r="J242" s="213"/>
      <c r="K242" s="214"/>
      <c r="L242" s="2"/>
      <c r="M242" s="3"/>
      <c r="N242" s="216"/>
      <c r="O242" s="216"/>
      <c r="P242" s="216"/>
      <c r="Q242" s="216"/>
      <c r="R242" s="216"/>
      <c r="S242" s="216"/>
      <c r="T242" s="216"/>
      <c r="U242" s="216"/>
      <c r="V242" s="216"/>
      <c r="W242" s="216"/>
      <c r="X242" s="216"/>
      <c r="Y242" s="217"/>
      <c r="Z242" s="201"/>
    </row>
    <row r="243" spans="1:26" ht="20.100000000000001" customHeight="1" x14ac:dyDescent="0.15">
      <c r="B243" s="140"/>
      <c r="E243" s="194" t="s">
        <v>123</v>
      </c>
      <c r="F243" s="195">
        <v>241</v>
      </c>
      <c r="G243" s="196" t="s">
        <v>116</v>
      </c>
      <c r="H243" s="197"/>
      <c r="I243" s="197"/>
      <c r="J243" s="197"/>
      <c r="K243" s="198"/>
      <c r="L243" s="4"/>
      <c r="M243" s="5"/>
      <c r="N243" s="199" t="s">
        <v>118</v>
      </c>
      <c r="O243" s="199"/>
      <c r="P243" s="199"/>
      <c r="Q243" s="199"/>
      <c r="R243" s="199"/>
      <c r="S243" s="199"/>
      <c r="T243" s="199"/>
      <c r="U243" s="199"/>
      <c r="V243" s="199"/>
      <c r="W243" s="199"/>
      <c r="X243" s="199"/>
      <c r="Y243" s="200"/>
      <c r="Z243" s="201"/>
    </row>
    <row r="244" spans="1:26" ht="20.100000000000001" customHeight="1" x14ac:dyDescent="0.15">
      <c r="B244" s="140"/>
      <c r="E244" s="203"/>
      <c r="F244" s="204">
        <v>242</v>
      </c>
      <c r="G244" s="205" t="s">
        <v>117</v>
      </c>
      <c r="H244" s="206"/>
      <c r="I244" s="206"/>
      <c r="J244" s="206"/>
      <c r="K244" s="207"/>
      <c r="L244" s="6"/>
      <c r="M244" s="7"/>
      <c r="N244" s="208" t="s">
        <v>119</v>
      </c>
      <c r="O244" s="208"/>
      <c r="P244" s="208"/>
      <c r="Q244" s="208"/>
      <c r="R244" s="208"/>
      <c r="S244" s="208"/>
      <c r="T244" s="208"/>
      <c r="U244" s="208"/>
      <c r="V244" s="208"/>
      <c r="W244" s="208"/>
      <c r="X244" s="208"/>
      <c r="Y244" s="209"/>
      <c r="Z244" s="201"/>
    </row>
    <row r="245" spans="1:26" ht="20.100000000000001" customHeight="1" x14ac:dyDescent="0.15">
      <c r="B245" s="140"/>
      <c r="E245" s="203"/>
      <c r="F245" s="204">
        <v>243</v>
      </c>
      <c r="G245" s="205" t="s">
        <v>120</v>
      </c>
      <c r="H245" s="206"/>
      <c r="I245" s="206"/>
      <c r="J245" s="206"/>
      <c r="K245" s="207"/>
      <c r="L245" s="6"/>
      <c r="M245" s="7"/>
      <c r="N245" s="208" t="s">
        <v>121</v>
      </c>
      <c r="O245" s="208"/>
      <c r="P245" s="208"/>
      <c r="Q245" s="208"/>
      <c r="R245" s="208"/>
      <c r="S245" s="208"/>
      <c r="T245" s="208"/>
      <c r="U245" s="208"/>
      <c r="V245" s="208"/>
      <c r="W245" s="208"/>
      <c r="X245" s="208"/>
      <c r="Y245" s="209"/>
      <c r="Z245" s="201"/>
    </row>
    <row r="246" spans="1:26" ht="20.100000000000001" customHeight="1" x14ac:dyDescent="0.15">
      <c r="A246" s="202">
        <f>IFERROR(IF(AND($L246="○",TRIM($N246)=""),1001,0),3)</f>
        <v>0</v>
      </c>
      <c r="B246" s="140"/>
      <c r="E246" s="203"/>
      <c r="F246" s="204">
        <v>248</v>
      </c>
      <c r="G246" s="205" t="s">
        <v>370</v>
      </c>
      <c r="H246" s="206"/>
      <c r="I246" s="206"/>
      <c r="J246" s="206"/>
      <c r="K246" s="207"/>
      <c r="L246" s="6"/>
      <c r="M246" s="7"/>
      <c r="N246" s="16"/>
      <c r="O246" s="17"/>
      <c r="P246" s="17"/>
      <c r="Q246" s="17"/>
      <c r="R246" s="17"/>
      <c r="S246" s="17"/>
      <c r="T246" s="17"/>
      <c r="U246" s="17"/>
      <c r="V246" s="17"/>
      <c r="W246" s="17"/>
      <c r="X246" s="17"/>
      <c r="Y246" s="18"/>
      <c r="Z246" s="201"/>
    </row>
    <row r="247" spans="1:26" ht="20.100000000000001" customHeight="1" x14ac:dyDescent="0.15">
      <c r="B247" s="140"/>
      <c r="E247" s="210"/>
      <c r="F247" s="215">
        <v>249</v>
      </c>
      <c r="G247" s="212" t="s">
        <v>122</v>
      </c>
      <c r="H247" s="213"/>
      <c r="I247" s="213"/>
      <c r="J247" s="213"/>
      <c r="K247" s="214"/>
      <c r="L247" s="2"/>
      <c r="M247" s="3"/>
      <c r="N247" s="216"/>
      <c r="O247" s="216"/>
      <c r="P247" s="216"/>
      <c r="Q247" s="216"/>
      <c r="R247" s="216"/>
      <c r="S247" s="216"/>
      <c r="T247" s="216"/>
      <c r="U247" s="216"/>
      <c r="V247" s="216"/>
      <c r="W247" s="216"/>
      <c r="X247" s="216"/>
      <c r="Y247" s="217"/>
      <c r="Z247" s="201"/>
    </row>
    <row r="248" spans="1:26" ht="20.100000000000001" customHeight="1" x14ac:dyDescent="0.15">
      <c r="B248" s="140"/>
      <c r="E248" s="194" t="s">
        <v>131</v>
      </c>
      <c r="F248" s="195">
        <v>251</v>
      </c>
      <c r="G248" s="196" t="s">
        <v>124</v>
      </c>
      <c r="H248" s="197"/>
      <c r="I248" s="197"/>
      <c r="J248" s="197"/>
      <c r="K248" s="198"/>
      <c r="L248" s="4"/>
      <c r="M248" s="5"/>
      <c r="N248" s="199" t="s">
        <v>125</v>
      </c>
      <c r="O248" s="199"/>
      <c r="P248" s="199"/>
      <c r="Q248" s="199"/>
      <c r="R248" s="199"/>
      <c r="S248" s="199"/>
      <c r="T248" s="199"/>
      <c r="U248" s="199"/>
      <c r="V248" s="199"/>
      <c r="W248" s="199"/>
      <c r="X248" s="199"/>
      <c r="Y248" s="200"/>
      <c r="Z248" s="201"/>
    </row>
    <row r="249" spans="1:26" ht="20.100000000000001" customHeight="1" x14ac:dyDescent="0.15">
      <c r="B249" s="140"/>
      <c r="E249" s="203"/>
      <c r="F249" s="204">
        <v>252</v>
      </c>
      <c r="G249" s="205" t="s">
        <v>126</v>
      </c>
      <c r="H249" s="206"/>
      <c r="I249" s="206"/>
      <c r="J249" s="206"/>
      <c r="K249" s="207"/>
      <c r="L249" s="6"/>
      <c r="M249" s="7"/>
      <c r="N249" s="208" t="s">
        <v>127</v>
      </c>
      <c r="O249" s="208"/>
      <c r="P249" s="208"/>
      <c r="Q249" s="208"/>
      <c r="R249" s="208"/>
      <c r="S249" s="208"/>
      <c r="T249" s="208"/>
      <c r="U249" s="208"/>
      <c r="V249" s="208"/>
      <c r="W249" s="208"/>
      <c r="X249" s="208"/>
      <c r="Y249" s="209"/>
      <c r="Z249" s="201"/>
    </row>
    <row r="250" spans="1:26" ht="20.100000000000001" customHeight="1" x14ac:dyDescent="0.15">
      <c r="A250" s="83"/>
      <c r="B250" s="218"/>
      <c r="C250" s="97"/>
      <c r="D250" s="97"/>
      <c r="E250" s="203"/>
      <c r="F250" s="204">
        <v>253</v>
      </c>
      <c r="G250" s="205" t="s">
        <v>128</v>
      </c>
      <c r="H250" s="206"/>
      <c r="I250" s="206"/>
      <c r="J250" s="206"/>
      <c r="K250" s="207"/>
      <c r="L250" s="6"/>
      <c r="M250" s="7"/>
      <c r="N250" s="208" t="s">
        <v>129</v>
      </c>
      <c r="O250" s="208"/>
      <c r="P250" s="208"/>
      <c r="Q250" s="208"/>
      <c r="R250" s="208"/>
      <c r="S250" s="208"/>
      <c r="T250" s="208"/>
      <c r="U250" s="208"/>
      <c r="V250" s="208"/>
      <c r="W250" s="208"/>
      <c r="X250" s="208"/>
      <c r="Y250" s="209"/>
      <c r="Z250" s="201"/>
    </row>
    <row r="251" spans="1:26" ht="20.100000000000001" customHeight="1" x14ac:dyDescent="0.15">
      <c r="A251" s="202">
        <f>IFERROR(IF(AND($L251="○",TRIM($N251)=""),1001,0),3)</f>
        <v>0</v>
      </c>
      <c r="B251" s="140"/>
      <c r="C251" s="108"/>
      <c r="D251" s="140"/>
      <c r="E251" s="203"/>
      <c r="F251" s="204">
        <v>258</v>
      </c>
      <c r="G251" s="205" t="s">
        <v>369</v>
      </c>
      <c r="H251" s="206"/>
      <c r="I251" s="206"/>
      <c r="J251" s="206"/>
      <c r="K251" s="207"/>
      <c r="L251" s="6"/>
      <c r="M251" s="7"/>
      <c r="N251" s="16"/>
      <c r="O251" s="17"/>
      <c r="P251" s="17"/>
      <c r="Q251" s="17"/>
      <c r="R251" s="17"/>
      <c r="S251" s="17"/>
      <c r="T251" s="17"/>
      <c r="U251" s="17"/>
      <c r="V251" s="17"/>
      <c r="W251" s="17"/>
      <c r="X251" s="17"/>
      <c r="Y251" s="18"/>
      <c r="Z251" s="201"/>
    </row>
    <row r="252" spans="1:26" ht="20.100000000000001" customHeight="1" x14ac:dyDescent="0.15">
      <c r="B252" s="140"/>
      <c r="E252" s="210"/>
      <c r="F252" s="215">
        <v>259</v>
      </c>
      <c r="G252" s="212" t="s">
        <v>130</v>
      </c>
      <c r="H252" s="213"/>
      <c r="I252" s="213"/>
      <c r="J252" s="213"/>
      <c r="K252" s="214"/>
      <c r="L252" s="2"/>
      <c r="M252" s="3"/>
      <c r="N252" s="216"/>
      <c r="O252" s="216"/>
      <c r="P252" s="216"/>
      <c r="Q252" s="216"/>
      <c r="R252" s="216"/>
      <c r="S252" s="216"/>
      <c r="T252" s="216"/>
      <c r="U252" s="216"/>
      <c r="V252" s="216"/>
      <c r="W252" s="216"/>
      <c r="X252" s="216"/>
      <c r="Y252" s="217"/>
      <c r="Z252" s="201"/>
    </row>
    <row r="253" spans="1:26" ht="20.100000000000001" customHeight="1" x14ac:dyDescent="0.15">
      <c r="B253" s="140"/>
      <c r="E253" s="194" t="s">
        <v>143</v>
      </c>
      <c r="F253" s="195">
        <v>311</v>
      </c>
      <c r="G253" s="196" t="s">
        <v>132</v>
      </c>
      <c r="H253" s="197"/>
      <c r="I253" s="197"/>
      <c r="J253" s="197"/>
      <c r="K253" s="198"/>
      <c r="L253" s="4"/>
      <c r="M253" s="5"/>
      <c r="N253" s="199" t="s">
        <v>133</v>
      </c>
      <c r="O253" s="199"/>
      <c r="P253" s="199"/>
      <c r="Q253" s="199"/>
      <c r="R253" s="199"/>
      <c r="S253" s="199"/>
      <c r="T253" s="199"/>
      <c r="U253" s="199"/>
      <c r="V253" s="199"/>
      <c r="W253" s="199"/>
      <c r="X253" s="199"/>
      <c r="Y253" s="200"/>
      <c r="Z253" s="201"/>
    </row>
    <row r="254" spans="1:26" ht="20.100000000000001" customHeight="1" x14ac:dyDescent="0.15">
      <c r="B254" s="140"/>
      <c r="E254" s="203"/>
      <c r="F254" s="204">
        <v>312</v>
      </c>
      <c r="G254" s="205" t="s">
        <v>134</v>
      </c>
      <c r="H254" s="206"/>
      <c r="I254" s="206"/>
      <c r="J254" s="206"/>
      <c r="K254" s="207"/>
      <c r="L254" s="6"/>
      <c r="M254" s="7"/>
      <c r="N254" s="208" t="s">
        <v>135</v>
      </c>
      <c r="O254" s="208"/>
      <c r="P254" s="208"/>
      <c r="Q254" s="208"/>
      <c r="R254" s="208"/>
      <c r="S254" s="208"/>
      <c r="T254" s="208"/>
      <c r="U254" s="208"/>
      <c r="V254" s="208"/>
      <c r="W254" s="208"/>
      <c r="X254" s="208"/>
      <c r="Y254" s="209"/>
      <c r="Z254" s="201"/>
    </row>
    <row r="255" spans="1:26" ht="20.100000000000001" customHeight="1" x14ac:dyDescent="0.15">
      <c r="B255" s="140"/>
      <c r="E255" s="203"/>
      <c r="F255" s="204">
        <v>313</v>
      </c>
      <c r="G255" s="205" t="s">
        <v>136</v>
      </c>
      <c r="H255" s="206"/>
      <c r="I255" s="206"/>
      <c r="J255" s="206"/>
      <c r="K255" s="207"/>
      <c r="L255" s="6"/>
      <c r="M255" s="7"/>
      <c r="N255" s="208" t="s">
        <v>137</v>
      </c>
      <c r="O255" s="208"/>
      <c r="P255" s="208"/>
      <c r="Q255" s="208"/>
      <c r="R255" s="208"/>
      <c r="S255" s="208"/>
      <c r="T255" s="208"/>
      <c r="U255" s="208"/>
      <c r="V255" s="208"/>
      <c r="W255" s="208"/>
      <c r="X255" s="208"/>
      <c r="Y255" s="209"/>
      <c r="Z255" s="201"/>
    </row>
    <row r="256" spans="1:26" ht="20.100000000000001" customHeight="1" x14ac:dyDescent="0.15">
      <c r="B256" s="140"/>
      <c r="E256" s="203"/>
      <c r="F256" s="204">
        <v>314</v>
      </c>
      <c r="G256" s="205" t="s">
        <v>138</v>
      </c>
      <c r="H256" s="206"/>
      <c r="I256" s="206"/>
      <c r="J256" s="206"/>
      <c r="K256" s="207"/>
      <c r="L256" s="6"/>
      <c r="M256" s="7"/>
      <c r="N256" s="208" t="s">
        <v>139</v>
      </c>
      <c r="O256" s="208"/>
      <c r="P256" s="208"/>
      <c r="Q256" s="208"/>
      <c r="R256" s="208"/>
      <c r="S256" s="208"/>
      <c r="T256" s="208"/>
      <c r="U256" s="208"/>
      <c r="V256" s="208"/>
      <c r="W256" s="208"/>
      <c r="X256" s="208"/>
      <c r="Y256" s="209"/>
      <c r="Z256" s="201"/>
    </row>
    <row r="257" spans="1:26" ht="20.100000000000001" customHeight="1" x14ac:dyDescent="0.15">
      <c r="B257" s="140"/>
      <c r="E257" s="203"/>
      <c r="F257" s="204">
        <v>315</v>
      </c>
      <c r="G257" s="205" t="s">
        <v>140</v>
      </c>
      <c r="H257" s="206"/>
      <c r="I257" s="206"/>
      <c r="J257" s="206"/>
      <c r="K257" s="207"/>
      <c r="L257" s="6"/>
      <c r="M257" s="7"/>
      <c r="N257" s="208" t="s">
        <v>140</v>
      </c>
      <c r="O257" s="208"/>
      <c r="P257" s="208"/>
      <c r="Q257" s="208"/>
      <c r="R257" s="208"/>
      <c r="S257" s="208"/>
      <c r="T257" s="208"/>
      <c r="U257" s="208"/>
      <c r="V257" s="208"/>
      <c r="W257" s="208"/>
      <c r="X257" s="208"/>
      <c r="Y257" s="209"/>
      <c r="Z257" s="201"/>
    </row>
    <row r="258" spans="1:26" ht="20.100000000000001" customHeight="1" x14ac:dyDescent="0.15">
      <c r="B258" s="140"/>
      <c r="E258" s="203"/>
      <c r="F258" s="204">
        <v>316</v>
      </c>
      <c r="G258" s="205" t="s">
        <v>141</v>
      </c>
      <c r="H258" s="206"/>
      <c r="I258" s="206"/>
      <c r="J258" s="206"/>
      <c r="K258" s="207"/>
      <c r="L258" s="6"/>
      <c r="M258" s="7"/>
      <c r="N258" s="208" t="s">
        <v>142</v>
      </c>
      <c r="O258" s="208"/>
      <c r="P258" s="208"/>
      <c r="Q258" s="208"/>
      <c r="R258" s="208"/>
      <c r="S258" s="208"/>
      <c r="T258" s="208"/>
      <c r="U258" s="208"/>
      <c r="V258" s="208"/>
      <c r="W258" s="208"/>
      <c r="X258" s="208"/>
      <c r="Y258" s="209"/>
      <c r="Z258" s="201"/>
    </row>
    <row r="259" spans="1:26" ht="20.100000000000001" customHeight="1" x14ac:dyDescent="0.15">
      <c r="A259" s="202">
        <f>IFERROR(IF(AND($L259="○",TRIM($N259)=""),1001,0),3)</f>
        <v>0</v>
      </c>
      <c r="B259" s="140"/>
      <c r="E259" s="210"/>
      <c r="F259" s="215">
        <v>319</v>
      </c>
      <c r="G259" s="212" t="s">
        <v>368</v>
      </c>
      <c r="H259" s="213"/>
      <c r="I259" s="213"/>
      <c r="J259" s="213"/>
      <c r="K259" s="214"/>
      <c r="L259" s="2"/>
      <c r="M259" s="3"/>
      <c r="N259" s="10"/>
      <c r="O259" s="11"/>
      <c r="P259" s="11"/>
      <c r="Q259" s="11"/>
      <c r="R259" s="11"/>
      <c r="S259" s="11"/>
      <c r="T259" s="11"/>
      <c r="U259" s="11"/>
      <c r="V259" s="11"/>
      <c r="W259" s="11"/>
      <c r="X259" s="11"/>
      <c r="Y259" s="12"/>
      <c r="Z259" s="201"/>
    </row>
    <row r="260" spans="1:26" ht="20.100000000000001" customHeight="1" x14ac:dyDescent="0.15">
      <c r="B260" s="140"/>
      <c r="E260" s="219" t="s">
        <v>396</v>
      </c>
      <c r="F260" s="195">
        <v>321</v>
      </c>
      <c r="G260" s="196" t="s">
        <v>397</v>
      </c>
      <c r="H260" s="197"/>
      <c r="I260" s="197"/>
      <c r="J260" s="197"/>
      <c r="K260" s="198"/>
      <c r="L260" s="4"/>
      <c r="M260" s="5"/>
      <c r="N260" s="220" t="s">
        <v>398</v>
      </c>
      <c r="O260" s="221"/>
      <c r="P260" s="221"/>
      <c r="Q260" s="221"/>
      <c r="R260" s="221"/>
      <c r="S260" s="221"/>
      <c r="T260" s="221"/>
      <c r="U260" s="221"/>
      <c r="V260" s="221"/>
      <c r="W260" s="221"/>
      <c r="X260" s="221"/>
      <c r="Y260" s="222"/>
      <c r="Z260" s="201"/>
    </row>
    <row r="261" spans="1:26" ht="20.100000000000001" customHeight="1" x14ac:dyDescent="0.15">
      <c r="B261" s="140"/>
      <c r="E261" s="223"/>
      <c r="F261" s="204">
        <v>323</v>
      </c>
      <c r="G261" s="205" t="s">
        <v>399</v>
      </c>
      <c r="H261" s="206"/>
      <c r="I261" s="206"/>
      <c r="J261" s="206"/>
      <c r="K261" s="207"/>
      <c r="L261" s="6"/>
      <c r="M261" s="7"/>
      <c r="N261" s="224" t="s">
        <v>400</v>
      </c>
      <c r="O261" s="225"/>
      <c r="P261" s="225"/>
      <c r="Q261" s="225"/>
      <c r="R261" s="225"/>
      <c r="S261" s="225"/>
      <c r="T261" s="225"/>
      <c r="U261" s="225"/>
      <c r="V261" s="225"/>
      <c r="W261" s="225"/>
      <c r="X261" s="225"/>
      <c r="Y261" s="226"/>
      <c r="Z261" s="201"/>
    </row>
    <row r="262" spans="1:26" ht="20.100000000000001" customHeight="1" x14ac:dyDescent="0.15">
      <c r="B262" s="140"/>
      <c r="E262" s="223"/>
      <c r="F262" s="204">
        <v>324</v>
      </c>
      <c r="G262" s="205" t="s">
        <v>401</v>
      </c>
      <c r="H262" s="206"/>
      <c r="I262" s="206"/>
      <c r="J262" s="206"/>
      <c r="K262" s="207"/>
      <c r="L262" s="6"/>
      <c r="M262" s="7"/>
      <c r="N262" s="224" t="s">
        <v>402</v>
      </c>
      <c r="O262" s="225"/>
      <c r="P262" s="225"/>
      <c r="Q262" s="225"/>
      <c r="R262" s="225"/>
      <c r="S262" s="225"/>
      <c r="T262" s="225"/>
      <c r="U262" s="225"/>
      <c r="V262" s="225"/>
      <c r="W262" s="225"/>
      <c r="X262" s="225"/>
      <c r="Y262" s="226"/>
      <c r="Z262" s="201"/>
    </row>
    <row r="263" spans="1:26" ht="20.100000000000001" customHeight="1" x14ac:dyDescent="0.15">
      <c r="B263" s="140"/>
      <c r="E263" s="223"/>
      <c r="F263" s="204">
        <v>325</v>
      </c>
      <c r="G263" s="205" t="s">
        <v>403</v>
      </c>
      <c r="H263" s="206"/>
      <c r="I263" s="206"/>
      <c r="J263" s="206"/>
      <c r="K263" s="207"/>
      <c r="L263" s="6"/>
      <c r="M263" s="7"/>
      <c r="N263" s="224" t="s">
        <v>404</v>
      </c>
      <c r="O263" s="225"/>
      <c r="P263" s="225"/>
      <c r="Q263" s="225"/>
      <c r="R263" s="225"/>
      <c r="S263" s="225"/>
      <c r="T263" s="225"/>
      <c r="U263" s="225"/>
      <c r="V263" s="225"/>
      <c r="W263" s="225"/>
      <c r="X263" s="225"/>
      <c r="Y263" s="226"/>
      <c r="Z263" s="201"/>
    </row>
    <row r="264" spans="1:26" ht="20.100000000000001" customHeight="1" x14ac:dyDescent="0.15">
      <c r="A264" s="202">
        <f>IFERROR(IF(AND($L264="○",TRIM($N264)=""),1001,0),3)</f>
        <v>0</v>
      </c>
      <c r="B264" s="140"/>
      <c r="E264" s="227"/>
      <c r="F264" s="215">
        <v>329</v>
      </c>
      <c r="G264" s="212" t="s">
        <v>405</v>
      </c>
      <c r="H264" s="213"/>
      <c r="I264" s="213"/>
      <c r="J264" s="213"/>
      <c r="K264" s="214"/>
      <c r="L264" s="2"/>
      <c r="M264" s="3"/>
      <c r="N264" s="10"/>
      <c r="O264" s="11"/>
      <c r="P264" s="11"/>
      <c r="Q264" s="11"/>
      <c r="R264" s="11"/>
      <c r="S264" s="11"/>
      <c r="T264" s="11"/>
      <c r="U264" s="11"/>
      <c r="V264" s="11"/>
      <c r="W264" s="11"/>
      <c r="X264" s="11"/>
      <c r="Y264" s="12"/>
      <c r="Z264" s="201"/>
    </row>
    <row r="265" spans="1:26" ht="20.100000000000001" customHeight="1" x14ac:dyDescent="0.15">
      <c r="B265" s="140"/>
      <c r="E265" s="194" t="s">
        <v>159</v>
      </c>
      <c r="F265" s="195">
        <v>331</v>
      </c>
      <c r="G265" s="196" t="s">
        <v>144</v>
      </c>
      <c r="H265" s="197"/>
      <c r="I265" s="197"/>
      <c r="J265" s="197"/>
      <c r="K265" s="198"/>
      <c r="L265" s="4"/>
      <c r="M265" s="5"/>
      <c r="N265" s="199" t="s">
        <v>145</v>
      </c>
      <c r="O265" s="199"/>
      <c r="P265" s="199"/>
      <c r="Q265" s="199"/>
      <c r="R265" s="199"/>
      <c r="S265" s="199"/>
      <c r="T265" s="199"/>
      <c r="U265" s="199"/>
      <c r="V265" s="199"/>
      <c r="W265" s="199"/>
      <c r="X265" s="199"/>
      <c r="Y265" s="200"/>
      <c r="Z265" s="201"/>
    </row>
    <row r="266" spans="1:26" ht="20.100000000000001" customHeight="1" x14ac:dyDescent="0.15">
      <c r="B266" s="140"/>
      <c r="E266" s="203"/>
      <c r="F266" s="204">
        <v>332</v>
      </c>
      <c r="G266" s="205" t="s">
        <v>146</v>
      </c>
      <c r="H266" s="206"/>
      <c r="I266" s="206"/>
      <c r="J266" s="206"/>
      <c r="K266" s="207"/>
      <c r="L266" s="6"/>
      <c r="M266" s="7"/>
      <c r="N266" s="208" t="s">
        <v>147</v>
      </c>
      <c r="O266" s="208"/>
      <c r="P266" s="208"/>
      <c r="Q266" s="208"/>
      <c r="R266" s="208"/>
      <c r="S266" s="208"/>
      <c r="T266" s="208"/>
      <c r="U266" s="208"/>
      <c r="V266" s="208"/>
      <c r="W266" s="208"/>
      <c r="X266" s="208"/>
      <c r="Y266" s="209"/>
      <c r="Z266" s="201"/>
    </row>
    <row r="267" spans="1:26" ht="20.100000000000001" customHeight="1" x14ac:dyDescent="0.15">
      <c r="B267" s="140"/>
      <c r="E267" s="203"/>
      <c r="F267" s="204">
        <v>333</v>
      </c>
      <c r="G267" s="205" t="s">
        <v>148</v>
      </c>
      <c r="H267" s="206"/>
      <c r="I267" s="206"/>
      <c r="J267" s="206"/>
      <c r="K267" s="207"/>
      <c r="L267" s="6"/>
      <c r="M267" s="7"/>
      <c r="N267" s="208" t="s">
        <v>149</v>
      </c>
      <c r="O267" s="208"/>
      <c r="P267" s="208"/>
      <c r="Q267" s="208"/>
      <c r="R267" s="208"/>
      <c r="S267" s="208"/>
      <c r="T267" s="208"/>
      <c r="U267" s="208"/>
      <c r="V267" s="208"/>
      <c r="W267" s="208"/>
      <c r="X267" s="208"/>
      <c r="Y267" s="209"/>
      <c r="Z267" s="201"/>
    </row>
    <row r="268" spans="1:26" ht="20.100000000000001" customHeight="1" x14ac:dyDescent="0.15">
      <c r="B268" s="140"/>
      <c r="E268" s="203"/>
      <c r="F268" s="204">
        <v>334</v>
      </c>
      <c r="G268" s="205" t="s">
        <v>150</v>
      </c>
      <c r="H268" s="206"/>
      <c r="I268" s="206"/>
      <c r="J268" s="206"/>
      <c r="K268" s="207"/>
      <c r="L268" s="6"/>
      <c r="M268" s="7"/>
      <c r="N268" s="208" t="s">
        <v>151</v>
      </c>
      <c r="O268" s="208"/>
      <c r="P268" s="208"/>
      <c r="Q268" s="208"/>
      <c r="R268" s="208"/>
      <c r="S268" s="208"/>
      <c r="T268" s="208"/>
      <c r="U268" s="208"/>
      <c r="V268" s="208"/>
      <c r="W268" s="208"/>
      <c r="X268" s="208"/>
      <c r="Y268" s="209"/>
      <c r="Z268" s="201"/>
    </row>
    <row r="269" spans="1:26" ht="20.100000000000001" customHeight="1" x14ac:dyDescent="0.15">
      <c r="B269" s="140"/>
      <c r="E269" s="203"/>
      <c r="F269" s="204">
        <v>335</v>
      </c>
      <c r="G269" s="205" t="s">
        <v>152</v>
      </c>
      <c r="H269" s="206"/>
      <c r="I269" s="206"/>
      <c r="J269" s="206"/>
      <c r="K269" s="207"/>
      <c r="L269" s="6"/>
      <c r="M269" s="7"/>
      <c r="N269" s="208" t="s">
        <v>153</v>
      </c>
      <c r="O269" s="208"/>
      <c r="P269" s="208"/>
      <c r="Q269" s="208"/>
      <c r="R269" s="208"/>
      <c r="S269" s="208"/>
      <c r="T269" s="208"/>
      <c r="U269" s="208"/>
      <c r="V269" s="208"/>
      <c r="W269" s="208"/>
      <c r="X269" s="208"/>
      <c r="Y269" s="209"/>
      <c r="Z269" s="201"/>
    </row>
    <row r="270" spans="1:26" ht="20.100000000000001" customHeight="1" x14ac:dyDescent="0.15">
      <c r="B270" s="140"/>
      <c r="E270" s="203"/>
      <c r="F270" s="204">
        <v>336</v>
      </c>
      <c r="G270" s="205" t="s">
        <v>154</v>
      </c>
      <c r="H270" s="206"/>
      <c r="I270" s="206"/>
      <c r="J270" s="206"/>
      <c r="K270" s="207"/>
      <c r="L270" s="6"/>
      <c r="M270" s="7"/>
      <c r="N270" s="208" t="s">
        <v>155</v>
      </c>
      <c r="O270" s="208"/>
      <c r="P270" s="208"/>
      <c r="Q270" s="208"/>
      <c r="R270" s="208"/>
      <c r="S270" s="208"/>
      <c r="T270" s="208"/>
      <c r="U270" s="208"/>
      <c r="V270" s="208"/>
      <c r="W270" s="208"/>
      <c r="X270" s="208"/>
      <c r="Y270" s="209"/>
      <c r="Z270" s="201"/>
    </row>
    <row r="271" spans="1:26" ht="20.100000000000001" customHeight="1" x14ac:dyDescent="0.15">
      <c r="B271" s="140"/>
      <c r="E271" s="203"/>
      <c r="F271" s="204">
        <v>337</v>
      </c>
      <c r="G271" s="205" t="s">
        <v>156</v>
      </c>
      <c r="H271" s="206"/>
      <c r="I271" s="206"/>
      <c r="J271" s="206"/>
      <c r="K271" s="207"/>
      <c r="L271" s="6"/>
      <c r="M271" s="7"/>
      <c r="N271" s="208" t="s">
        <v>157</v>
      </c>
      <c r="O271" s="208"/>
      <c r="P271" s="208"/>
      <c r="Q271" s="208"/>
      <c r="R271" s="208"/>
      <c r="S271" s="208"/>
      <c r="T271" s="208"/>
      <c r="U271" s="208"/>
      <c r="V271" s="208"/>
      <c r="W271" s="208"/>
      <c r="X271" s="208"/>
      <c r="Y271" s="209"/>
      <c r="Z271" s="201"/>
    </row>
    <row r="272" spans="1:26" ht="20.100000000000001" customHeight="1" x14ac:dyDescent="0.15">
      <c r="A272" s="202">
        <f>IFERROR(IF(AND($L272="○",TRIM($N272)=""),1001,0),3)</f>
        <v>0</v>
      </c>
      <c r="B272" s="140"/>
      <c r="E272" s="203"/>
      <c r="F272" s="204">
        <v>338</v>
      </c>
      <c r="G272" s="205" t="s">
        <v>367</v>
      </c>
      <c r="H272" s="206"/>
      <c r="I272" s="206"/>
      <c r="J272" s="206"/>
      <c r="K272" s="207"/>
      <c r="L272" s="6"/>
      <c r="M272" s="7"/>
      <c r="N272" s="16"/>
      <c r="O272" s="17"/>
      <c r="P272" s="17"/>
      <c r="Q272" s="17"/>
      <c r="R272" s="17"/>
      <c r="S272" s="17"/>
      <c r="T272" s="17"/>
      <c r="U272" s="17"/>
      <c r="V272" s="17"/>
      <c r="W272" s="17"/>
      <c r="X272" s="17"/>
      <c r="Y272" s="18"/>
      <c r="Z272" s="201"/>
    </row>
    <row r="273" spans="1:26" ht="20.100000000000001" customHeight="1" x14ac:dyDescent="0.15">
      <c r="B273" s="140"/>
      <c r="E273" s="210"/>
      <c r="F273" s="215">
        <v>339</v>
      </c>
      <c r="G273" s="212" t="s">
        <v>158</v>
      </c>
      <c r="H273" s="213"/>
      <c r="I273" s="213"/>
      <c r="J273" s="213"/>
      <c r="K273" s="214"/>
      <c r="L273" s="2"/>
      <c r="M273" s="3"/>
      <c r="N273" s="216"/>
      <c r="O273" s="216"/>
      <c r="P273" s="216"/>
      <c r="Q273" s="216"/>
      <c r="R273" s="216"/>
      <c r="S273" s="216"/>
      <c r="T273" s="216"/>
      <c r="U273" s="216"/>
      <c r="V273" s="216"/>
      <c r="W273" s="216"/>
      <c r="X273" s="216"/>
      <c r="Y273" s="217"/>
      <c r="Z273" s="201"/>
    </row>
    <row r="274" spans="1:26" ht="20.100000000000001" customHeight="1" x14ac:dyDescent="0.15">
      <c r="B274" s="140"/>
      <c r="E274" s="194" t="s">
        <v>167</v>
      </c>
      <c r="F274" s="195">
        <v>411</v>
      </c>
      <c r="G274" s="196" t="s">
        <v>160</v>
      </c>
      <c r="H274" s="197"/>
      <c r="I274" s="197"/>
      <c r="J274" s="197"/>
      <c r="K274" s="198"/>
      <c r="L274" s="4"/>
      <c r="M274" s="5"/>
      <c r="N274" s="199" t="s">
        <v>161</v>
      </c>
      <c r="O274" s="199"/>
      <c r="P274" s="199"/>
      <c r="Q274" s="199"/>
      <c r="R274" s="199"/>
      <c r="S274" s="199"/>
      <c r="T274" s="199"/>
      <c r="U274" s="199"/>
      <c r="V274" s="199"/>
      <c r="W274" s="199"/>
      <c r="X274" s="199"/>
      <c r="Y274" s="200"/>
      <c r="Z274" s="201"/>
    </row>
    <row r="275" spans="1:26" ht="20.100000000000001" customHeight="1" x14ac:dyDescent="0.15">
      <c r="B275" s="140"/>
      <c r="E275" s="203"/>
      <c r="F275" s="204">
        <v>412</v>
      </c>
      <c r="G275" s="205" t="s">
        <v>162</v>
      </c>
      <c r="H275" s="206"/>
      <c r="I275" s="206"/>
      <c r="J275" s="206"/>
      <c r="K275" s="207"/>
      <c r="L275" s="6"/>
      <c r="M275" s="7"/>
      <c r="N275" s="208" t="s">
        <v>163</v>
      </c>
      <c r="O275" s="208"/>
      <c r="P275" s="208"/>
      <c r="Q275" s="208"/>
      <c r="R275" s="208"/>
      <c r="S275" s="208"/>
      <c r="T275" s="208"/>
      <c r="U275" s="208"/>
      <c r="V275" s="208"/>
      <c r="W275" s="208"/>
      <c r="X275" s="208"/>
      <c r="Y275" s="209"/>
      <c r="Z275" s="201"/>
    </row>
    <row r="276" spans="1:26" ht="20.100000000000001" customHeight="1" x14ac:dyDescent="0.15">
      <c r="B276" s="140"/>
      <c r="E276" s="203"/>
      <c r="F276" s="204">
        <v>413</v>
      </c>
      <c r="G276" s="205" t="s">
        <v>164</v>
      </c>
      <c r="H276" s="206"/>
      <c r="I276" s="206"/>
      <c r="J276" s="206"/>
      <c r="K276" s="207"/>
      <c r="L276" s="6"/>
      <c r="M276" s="7"/>
      <c r="N276" s="208" t="s">
        <v>165</v>
      </c>
      <c r="O276" s="208"/>
      <c r="P276" s="208"/>
      <c r="Q276" s="208"/>
      <c r="R276" s="208"/>
      <c r="S276" s="208"/>
      <c r="T276" s="208"/>
      <c r="U276" s="208"/>
      <c r="V276" s="208"/>
      <c r="W276" s="208"/>
      <c r="X276" s="208"/>
      <c r="Y276" s="209"/>
      <c r="Z276" s="201"/>
    </row>
    <row r="277" spans="1:26" ht="20.100000000000001" customHeight="1" x14ac:dyDescent="0.15">
      <c r="A277" s="202">
        <f>IFERROR(IF(AND($L277="○",TRIM($N277)=""),1001,0),3)</f>
        <v>0</v>
      </c>
      <c r="B277" s="140"/>
      <c r="E277" s="203"/>
      <c r="F277" s="204">
        <v>418</v>
      </c>
      <c r="G277" s="205" t="s">
        <v>366</v>
      </c>
      <c r="H277" s="206"/>
      <c r="I277" s="206"/>
      <c r="J277" s="206"/>
      <c r="K277" s="207"/>
      <c r="L277" s="6"/>
      <c r="M277" s="7"/>
      <c r="N277" s="16"/>
      <c r="O277" s="17"/>
      <c r="P277" s="17"/>
      <c r="Q277" s="17"/>
      <c r="R277" s="17"/>
      <c r="S277" s="17"/>
      <c r="T277" s="17"/>
      <c r="U277" s="17"/>
      <c r="V277" s="17"/>
      <c r="W277" s="17"/>
      <c r="X277" s="17"/>
      <c r="Y277" s="18"/>
      <c r="Z277" s="201"/>
    </row>
    <row r="278" spans="1:26" ht="20.100000000000001" customHeight="1" x14ac:dyDescent="0.15">
      <c r="B278" s="140"/>
      <c r="E278" s="210"/>
      <c r="F278" s="215">
        <v>419</v>
      </c>
      <c r="G278" s="212" t="s">
        <v>166</v>
      </c>
      <c r="H278" s="213"/>
      <c r="I278" s="213"/>
      <c r="J278" s="213"/>
      <c r="K278" s="214"/>
      <c r="L278" s="2"/>
      <c r="M278" s="3"/>
      <c r="N278" s="216"/>
      <c r="O278" s="216"/>
      <c r="P278" s="216"/>
      <c r="Q278" s="216"/>
      <c r="R278" s="216"/>
      <c r="S278" s="216"/>
      <c r="T278" s="216"/>
      <c r="U278" s="216"/>
      <c r="V278" s="216"/>
      <c r="W278" s="216"/>
      <c r="X278" s="216"/>
      <c r="Y278" s="217"/>
      <c r="Z278" s="201"/>
    </row>
    <row r="279" spans="1:26" ht="20.100000000000001" customHeight="1" x14ac:dyDescent="0.15">
      <c r="B279" s="140"/>
      <c r="E279" s="194" t="s">
        <v>178</v>
      </c>
      <c r="F279" s="195">
        <v>421</v>
      </c>
      <c r="G279" s="196" t="s">
        <v>168</v>
      </c>
      <c r="H279" s="197"/>
      <c r="I279" s="197"/>
      <c r="J279" s="197"/>
      <c r="K279" s="198"/>
      <c r="L279" s="4"/>
      <c r="M279" s="5"/>
      <c r="N279" s="199" t="s">
        <v>169</v>
      </c>
      <c r="O279" s="199"/>
      <c r="P279" s="199"/>
      <c r="Q279" s="199"/>
      <c r="R279" s="199"/>
      <c r="S279" s="199"/>
      <c r="T279" s="199"/>
      <c r="U279" s="199"/>
      <c r="V279" s="199"/>
      <c r="W279" s="199"/>
      <c r="X279" s="199"/>
      <c r="Y279" s="200"/>
      <c r="Z279" s="201"/>
    </row>
    <row r="280" spans="1:26" ht="20.100000000000001" customHeight="1" x14ac:dyDescent="0.15">
      <c r="B280" s="140"/>
      <c r="E280" s="203"/>
      <c r="F280" s="204">
        <v>422</v>
      </c>
      <c r="G280" s="205" t="s">
        <v>170</v>
      </c>
      <c r="H280" s="206"/>
      <c r="I280" s="206"/>
      <c r="J280" s="206"/>
      <c r="K280" s="207"/>
      <c r="L280" s="6"/>
      <c r="M280" s="7"/>
      <c r="N280" s="208" t="s">
        <v>171</v>
      </c>
      <c r="O280" s="208"/>
      <c r="P280" s="208"/>
      <c r="Q280" s="208"/>
      <c r="R280" s="208"/>
      <c r="S280" s="208"/>
      <c r="T280" s="208"/>
      <c r="U280" s="208"/>
      <c r="V280" s="208"/>
      <c r="W280" s="208"/>
      <c r="X280" s="208"/>
      <c r="Y280" s="209"/>
      <c r="Z280" s="201"/>
    </row>
    <row r="281" spans="1:26" ht="20.100000000000001" customHeight="1" x14ac:dyDescent="0.15">
      <c r="B281" s="140"/>
      <c r="E281" s="203"/>
      <c r="F281" s="204">
        <v>423</v>
      </c>
      <c r="G281" s="205" t="s">
        <v>172</v>
      </c>
      <c r="H281" s="206"/>
      <c r="I281" s="206"/>
      <c r="J281" s="206"/>
      <c r="K281" s="207"/>
      <c r="L281" s="6"/>
      <c r="M281" s="7"/>
      <c r="N281" s="208" t="s">
        <v>173</v>
      </c>
      <c r="O281" s="208"/>
      <c r="P281" s="208"/>
      <c r="Q281" s="208"/>
      <c r="R281" s="208"/>
      <c r="S281" s="208"/>
      <c r="T281" s="208"/>
      <c r="U281" s="208"/>
      <c r="V281" s="208"/>
      <c r="W281" s="208"/>
      <c r="X281" s="208"/>
      <c r="Y281" s="209"/>
      <c r="Z281" s="201"/>
    </row>
    <row r="282" spans="1:26" ht="20.100000000000001" customHeight="1" x14ac:dyDescent="0.15">
      <c r="B282" s="140"/>
      <c r="E282" s="203"/>
      <c r="F282" s="204">
        <v>424</v>
      </c>
      <c r="G282" s="205" t="s">
        <v>174</v>
      </c>
      <c r="H282" s="206"/>
      <c r="I282" s="206"/>
      <c r="J282" s="206"/>
      <c r="K282" s="207"/>
      <c r="L282" s="6"/>
      <c r="M282" s="7"/>
      <c r="N282" s="208" t="s">
        <v>174</v>
      </c>
      <c r="O282" s="208"/>
      <c r="P282" s="208"/>
      <c r="Q282" s="208"/>
      <c r="R282" s="208"/>
      <c r="S282" s="208"/>
      <c r="T282" s="208"/>
      <c r="U282" s="208"/>
      <c r="V282" s="208"/>
      <c r="W282" s="208"/>
      <c r="X282" s="208"/>
      <c r="Y282" s="209"/>
      <c r="Z282" s="201"/>
    </row>
    <row r="283" spans="1:26" ht="20.100000000000001" customHeight="1" x14ac:dyDescent="0.15">
      <c r="B283" s="140"/>
      <c r="E283" s="203"/>
      <c r="F283" s="204">
        <v>425</v>
      </c>
      <c r="G283" s="205" t="s">
        <v>175</v>
      </c>
      <c r="H283" s="206"/>
      <c r="I283" s="206"/>
      <c r="J283" s="206"/>
      <c r="K283" s="207"/>
      <c r="L283" s="6"/>
      <c r="M283" s="7"/>
      <c r="N283" s="208" t="s">
        <v>176</v>
      </c>
      <c r="O283" s="208"/>
      <c r="P283" s="208"/>
      <c r="Q283" s="208"/>
      <c r="R283" s="208"/>
      <c r="S283" s="208"/>
      <c r="T283" s="208"/>
      <c r="U283" s="208"/>
      <c r="V283" s="208"/>
      <c r="W283" s="208"/>
      <c r="X283" s="208"/>
      <c r="Y283" s="209"/>
      <c r="Z283" s="201"/>
    </row>
    <row r="284" spans="1:26" ht="20.100000000000001" customHeight="1" x14ac:dyDescent="0.15">
      <c r="A284" s="202">
        <f>IFERROR(IF(AND($L284="○",TRIM($N284)=""),1001,0),3)</f>
        <v>0</v>
      </c>
      <c r="B284" s="140"/>
      <c r="E284" s="203"/>
      <c r="F284" s="204">
        <v>428</v>
      </c>
      <c r="G284" s="205" t="s">
        <v>365</v>
      </c>
      <c r="H284" s="206"/>
      <c r="I284" s="206"/>
      <c r="J284" s="206"/>
      <c r="K284" s="207"/>
      <c r="L284" s="6"/>
      <c r="M284" s="7"/>
      <c r="N284" s="16"/>
      <c r="O284" s="17"/>
      <c r="P284" s="17"/>
      <c r="Q284" s="17"/>
      <c r="R284" s="17"/>
      <c r="S284" s="17"/>
      <c r="T284" s="17"/>
      <c r="U284" s="17"/>
      <c r="V284" s="17"/>
      <c r="W284" s="17"/>
      <c r="X284" s="17"/>
      <c r="Y284" s="18"/>
      <c r="Z284" s="201"/>
    </row>
    <row r="285" spans="1:26" ht="20.100000000000001" customHeight="1" x14ac:dyDescent="0.15">
      <c r="B285" s="140"/>
      <c r="E285" s="210"/>
      <c r="F285" s="215">
        <v>429</v>
      </c>
      <c r="G285" s="212" t="s">
        <v>177</v>
      </c>
      <c r="H285" s="213"/>
      <c r="I285" s="213"/>
      <c r="J285" s="213"/>
      <c r="K285" s="214"/>
      <c r="L285" s="2"/>
      <c r="M285" s="3"/>
      <c r="N285" s="216"/>
      <c r="O285" s="216"/>
      <c r="P285" s="216"/>
      <c r="Q285" s="216"/>
      <c r="R285" s="216"/>
      <c r="S285" s="216"/>
      <c r="T285" s="216"/>
      <c r="U285" s="216"/>
      <c r="V285" s="216"/>
      <c r="W285" s="216"/>
      <c r="X285" s="216"/>
      <c r="Y285" s="217"/>
      <c r="Z285" s="201"/>
    </row>
    <row r="286" spans="1:26" ht="20.100000000000001" customHeight="1" x14ac:dyDescent="0.15">
      <c r="B286" s="140"/>
      <c r="E286" s="228" t="s">
        <v>198</v>
      </c>
      <c r="F286" s="195">
        <v>431</v>
      </c>
      <c r="G286" s="196" t="s">
        <v>179</v>
      </c>
      <c r="H286" s="197"/>
      <c r="I286" s="197"/>
      <c r="J286" s="197"/>
      <c r="K286" s="198"/>
      <c r="L286" s="4"/>
      <c r="M286" s="5"/>
      <c r="N286" s="199" t="s">
        <v>180</v>
      </c>
      <c r="O286" s="199"/>
      <c r="P286" s="199"/>
      <c r="Q286" s="199"/>
      <c r="R286" s="199"/>
      <c r="S286" s="199"/>
      <c r="T286" s="199"/>
      <c r="U286" s="199"/>
      <c r="V286" s="199"/>
      <c r="W286" s="199"/>
      <c r="X286" s="199"/>
      <c r="Y286" s="200"/>
      <c r="Z286" s="201"/>
    </row>
    <row r="287" spans="1:26" ht="20.100000000000001" customHeight="1" x14ac:dyDescent="0.15">
      <c r="B287" s="140"/>
      <c r="E287" s="229"/>
      <c r="F287" s="204">
        <v>432</v>
      </c>
      <c r="G287" s="205" t="s">
        <v>181</v>
      </c>
      <c r="H287" s="206"/>
      <c r="I287" s="206"/>
      <c r="J287" s="206"/>
      <c r="K287" s="207"/>
      <c r="L287" s="6"/>
      <c r="M287" s="7"/>
      <c r="N287" s="208" t="s">
        <v>182</v>
      </c>
      <c r="O287" s="208"/>
      <c r="P287" s="208"/>
      <c r="Q287" s="208"/>
      <c r="R287" s="208"/>
      <c r="S287" s="208"/>
      <c r="T287" s="208"/>
      <c r="U287" s="208"/>
      <c r="V287" s="208"/>
      <c r="W287" s="208"/>
      <c r="X287" s="208"/>
      <c r="Y287" s="209"/>
      <c r="Z287" s="201"/>
    </row>
    <row r="288" spans="1:26" ht="20.100000000000001" customHeight="1" x14ac:dyDescent="0.15">
      <c r="B288" s="140"/>
      <c r="E288" s="229"/>
      <c r="F288" s="204">
        <v>433</v>
      </c>
      <c r="G288" s="205" t="s">
        <v>183</v>
      </c>
      <c r="H288" s="206"/>
      <c r="I288" s="206"/>
      <c r="J288" s="206"/>
      <c r="K288" s="207"/>
      <c r="L288" s="6"/>
      <c r="M288" s="7"/>
      <c r="N288" s="208" t="s">
        <v>184</v>
      </c>
      <c r="O288" s="208"/>
      <c r="P288" s="208"/>
      <c r="Q288" s="208"/>
      <c r="R288" s="208"/>
      <c r="S288" s="208"/>
      <c r="T288" s="208"/>
      <c r="U288" s="208"/>
      <c r="V288" s="208"/>
      <c r="W288" s="208"/>
      <c r="X288" s="208"/>
      <c r="Y288" s="209"/>
      <c r="Z288" s="201"/>
    </row>
    <row r="289" spans="1:26" ht="20.100000000000001" customHeight="1" x14ac:dyDescent="0.15">
      <c r="B289" s="140"/>
      <c r="E289" s="229"/>
      <c r="F289" s="204">
        <v>434</v>
      </c>
      <c r="G289" s="205" t="s">
        <v>185</v>
      </c>
      <c r="H289" s="206"/>
      <c r="I289" s="206"/>
      <c r="J289" s="206"/>
      <c r="K289" s="207"/>
      <c r="L289" s="6"/>
      <c r="M289" s="7"/>
      <c r="N289" s="208" t="s">
        <v>186</v>
      </c>
      <c r="O289" s="208"/>
      <c r="P289" s="208"/>
      <c r="Q289" s="208"/>
      <c r="R289" s="208"/>
      <c r="S289" s="208"/>
      <c r="T289" s="208"/>
      <c r="U289" s="208"/>
      <c r="V289" s="208"/>
      <c r="W289" s="208"/>
      <c r="X289" s="208"/>
      <c r="Y289" s="209"/>
      <c r="Z289" s="201"/>
    </row>
    <row r="290" spans="1:26" ht="20.100000000000001" customHeight="1" x14ac:dyDescent="0.15">
      <c r="B290" s="140"/>
      <c r="E290" s="229"/>
      <c r="F290" s="204">
        <v>435</v>
      </c>
      <c r="G290" s="205" t="s">
        <v>187</v>
      </c>
      <c r="H290" s="206"/>
      <c r="I290" s="206"/>
      <c r="J290" s="206"/>
      <c r="K290" s="207"/>
      <c r="L290" s="6"/>
      <c r="M290" s="7"/>
      <c r="N290" s="208" t="s">
        <v>188</v>
      </c>
      <c r="O290" s="208"/>
      <c r="P290" s="208"/>
      <c r="Q290" s="208"/>
      <c r="R290" s="208"/>
      <c r="S290" s="208"/>
      <c r="T290" s="208"/>
      <c r="U290" s="208"/>
      <c r="V290" s="208"/>
      <c r="W290" s="208"/>
      <c r="X290" s="208"/>
      <c r="Y290" s="209"/>
      <c r="Z290" s="201"/>
    </row>
    <row r="291" spans="1:26" ht="20.100000000000001" customHeight="1" x14ac:dyDescent="0.15">
      <c r="B291" s="140"/>
      <c r="E291" s="229"/>
      <c r="F291" s="204">
        <v>436</v>
      </c>
      <c r="G291" s="205" t="s">
        <v>189</v>
      </c>
      <c r="H291" s="206"/>
      <c r="I291" s="206"/>
      <c r="J291" s="206"/>
      <c r="K291" s="207"/>
      <c r="L291" s="6"/>
      <c r="M291" s="7"/>
      <c r="N291" s="208" t="s">
        <v>190</v>
      </c>
      <c r="O291" s="208"/>
      <c r="P291" s="208"/>
      <c r="Q291" s="208"/>
      <c r="R291" s="208"/>
      <c r="S291" s="208"/>
      <c r="T291" s="208"/>
      <c r="U291" s="208"/>
      <c r="V291" s="208"/>
      <c r="W291" s="208"/>
      <c r="X291" s="208"/>
      <c r="Y291" s="209"/>
      <c r="Z291" s="201"/>
    </row>
    <row r="292" spans="1:26" ht="20.100000000000001" customHeight="1" x14ac:dyDescent="0.15">
      <c r="B292" s="140"/>
      <c r="E292" s="229"/>
      <c r="F292" s="204">
        <v>437</v>
      </c>
      <c r="G292" s="205" t="s">
        <v>191</v>
      </c>
      <c r="H292" s="206"/>
      <c r="I292" s="206"/>
      <c r="J292" s="206"/>
      <c r="K292" s="207"/>
      <c r="L292" s="6"/>
      <c r="M292" s="7"/>
      <c r="N292" s="208" t="s">
        <v>192</v>
      </c>
      <c r="O292" s="208"/>
      <c r="P292" s="208"/>
      <c r="Q292" s="208"/>
      <c r="R292" s="208"/>
      <c r="S292" s="208"/>
      <c r="T292" s="208"/>
      <c r="U292" s="208"/>
      <c r="V292" s="208"/>
      <c r="W292" s="208"/>
      <c r="X292" s="208"/>
      <c r="Y292" s="209"/>
      <c r="Z292" s="201"/>
    </row>
    <row r="293" spans="1:26" ht="20.100000000000001" customHeight="1" x14ac:dyDescent="0.15">
      <c r="B293" s="140"/>
      <c r="E293" s="229"/>
      <c r="F293" s="204">
        <v>438</v>
      </c>
      <c r="G293" s="205" t="s">
        <v>193</v>
      </c>
      <c r="H293" s="206"/>
      <c r="I293" s="206"/>
      <c r="J293" s="206"/>
      <c r="K293" s="207"/>
      <c r="L293" s="6"/>
      <c r="M293" s="7"/>
      <c r="N293" s="208" t="s">
        <v>194</v>
      </c>
      <c r="O293" s="208"/>
      <c r="P293" s="208"/>
      <c r="Q293" s="208"/>
      <c r="R293" s="208"/>
      <c r="S293" s="208"/>
      <c r="T293" s="208"/>
      <c r="U293" s="208"/>
      <c r="V293" s="208"/>
      <c r="W293" s="208"/>
      <c r="X293" s="208"/>
      <c r="Y293" s="209"/>
      <c r="Z293" s="201"/>
    </row>
    <row r="294" spans="1:26" ht="20.100000000000001" customHeight="1" x14ac:dyDescent="0.15">
      <c r="B294" s="140"/>
      <c r="E294" s="229"/>
      <c r="F294" s="204">
        <v>439</v>
      </c>
      <c r="G294" s="205" t="s">
        <v>195</v>
      </c>
      <c r="H294" s="206"/>
      <c r="I294" s="206"/>
      <c r="J294" s="206"/>
      <c r="K294" s="207"/>
      <c r="L294" s="6"/>
      <c r="M294" s="7"/>
      <c r="N294" s="208" t="s">
        <v>196</v>
      </c>
      <c r="O294" s="208"/>
      <c r="P294" s="208"/>
      <c r="Q294" s="208"/>
      <c r="R294" s="208"/>
      <c r="S294" s="208"/>
      <c r="T294" s="208"/>
      <c r="U294" s="208"/>
      <c r="V294" s="208"/>
      <c r="W294" s="208"/>
      <c r="X294" s="208"/>
      <c r="Y294" s="209"/>
      <c r="Z294" s="201"/>
    </row>
    <row r="295" spans="1:26" ht="30" customHeight="1" x14ac:dyDescent="0.15">
      <c r="A295" s="202">
        <f>IFERROR(IF(AND($L295="○",TRIM($N295)=""),1001,0),3)</f>
        <v>0</v>
      </c>
      <c r="B295" s="140"/>
      <c r="E295" s="229"/>
      <c r="F295" s="204">
        <v>448</v>
      </c>
      <c r="G295" s="205" t="s">
        <v>364</v>
      </c>
      <c r="H295" s="206"/>
      <c r="I295" s="206"/>
      <c r="J295" s="206"/>
      <c r="K295" s="207"/>
      <c r="L295" s="6"/>
      <c r="M295" s="7"/>
      <c r="N295" s="16"/>
      <c r="O295" s="17"/>
      <c r="P295" s="17"/>
      <c r="Q295" s="17"/>
      <c r="R295" s="17"/>
      <c r="S295" s="17"/>
      <c r="T295" s="17"/>
      <c r="U295" s="17"/>
      <c r="V295" s="17"/>
      <c r="W295" s="17"/>
      <c r="X295" s="17"/>
      <c r="Y295" s="18"/>
      <c r="Z295" s="201"/>
    </row>
    <row r="296" spans="1:26" ht="20.100000000000001" customHeight="1" x14ac:dyDescent="0.15">
      <c r="B296" s="140"/>
      <c r="E296" s="230"/>
      <c r="F296" s="215">
        <v>449</v>
      </c>
      <c r="G296" s="212" t="s">
        <v>197</v>
      </c>
      <c r="H296" s="213"/>
      <c r="I296" s="213"/>
      <c r="J296" s="213"/>
      <c r="K296" s="214"/>
      <c r="L296" s="2"/>
      <c r="M296" s="3"/>
      <c r="N296" s="216"/>
      <c r="O296" s="216"/>
      <c r="P296" s="216"/>
      <c r="Q296" s="216"/>
      <c r="R296" s="216"/>
      <c r="S296" s="216"/>
      <c r="T296" s="216"/>
      <c r="U296" s="216"/>
      <c r="V296" s="216"/>
      <c r="W296" s="216"/>
      <c r="X296" s="216"/>
      <c r="Y296" s="217"/>
      <c r="Z296" s="201"/>
    </row>
    <row r="297" spans="1:26" ht="20.100000000000001" customHeight="1" x14ac:dyDescent="0.15">
      <c r="B297" s="140"/>
      <c r="E297" s="228" t="s">
        <v>209</v>
      </c>
      <c r="F297" s="195">
        <v>511</v>
      </c>
      <c r="G297" s="196" t="s">
        <v>199</v>
      </c>
      <c r="H297" s="197"/>
      <c r="I297" s="197"/>
      <c r="J297" s="197"/>
      <c r="K297" s="198"/>
      <c r="L297" s="4"/>
      <c r="M297" s="5"/>
      <c r="N297" s="199" t="s">
        <v>200</v>
      </c>
      <c r="O297" s="199"/>
      <c r="P297" s="199"/>
      <c r="Q297" s="199"/>
      <c r="R297" s="199"/>
      <c r="S297" s="199"/>
      <c r="T297" s="199"/>
      <c r="U297" s="199"/>
      <c r="V297" s="199"/>
      <c r="W297" s="199"/>
      <c r="X297" s="199"/>
      <c r="Y297" s="200"/>
      <c r="Z297" s="201"/>
    </row>
    <row r="298" spans="1:26" ht="20.100000000000001" customHeight="1" x14ac:dyDescent="0.15">
      <c r="B298" s="140"/>
      <c r="E298" s="229"/>
      <c r="F298" s="204">
        <v>512</v>
      </c>
      <c r="G298" s="205" t="s">
        <v>201</v>
      </c>
      <c r="H298" s="206"/>
      <c r="I298" s="206"/>
      <c r="J298" s="206"/>
      <c r="K298" s="207"/>
      <c r="L298" s="6"/>
      <c r="M298" s="7"/>
      <c r="N298" s="208" t="s">
        <v>202</v>
      </c>
      <c r="O298" s="208"/>
      <c r="P298" s="208"/>
      <c r="Q298" s="208"/>
      <c r="R298" s="208"/>
      <c r="S298" s="208"/>
      <c r="T298" s="208"/>
      <c r="U298" s="208"/>
      <c r="V298" s="208"/>
      <c r="W298" s="208"/>
      <c r="X298" s="208"/>
      <c r="Y298" s="209"/>
      <c r="Z298" s="201"/>
    </row>
    <row r="299" spans="1:26" ht="20.100000000000001" customHeight="1" x14ac:dyDescent="0.15">
      <c r="B299" s="140"/>
      <c r="E299" s="229"/>
      <c r="F299" s="204">
        <v>513</v>
      </c>
      <c r="G299" s="205" t="s">
        <v>203</v>
      </c>
      <c r="H299" s="206"/>
      <c r="I299" s="206"/>
      <c r="J299" s="206"/>
      <c r="K299" s="207"/>
      <c r="L299" s="6"/>
      <c r="M299" s="7"/>
      <c r="N299" s="208" t="s">
        <v>204</v>
      </c>
      <c r="O299" s="208"/>
      <c r="P299" s="208"/>
      <c r="Q299" s="208"/>
      <c r="R299" s="208"/>
      <c r="S299" s="208"/>
      <c r="T299" s="208"/>
      <c r="U299" s="208"/>
      <c r="V299" s="208"/>
      <c r="W299" s="208"/>
      <c r="X299" s="208"/>
      <c r="Y299" s="209"/>
      <c r="Z299" s="201"/>
    </row>
    <row r="300" spans="1:26" ht="20.100000000000001" customHeight="1" x14ac:dyDescent="0.15">
      <c r="B300" s="140"/>
      <c r="E300" s="229"/>
      <c r="F300" s="204">
        <v>514</v>
      </c>
      <c r="G300" s="205" t="s">
        <v>205</v>
      </c>
      <c r="H300" s="206"/>
      <c r="I300" s="206"/>
      <c r="J300" s="206"/>
      <c r="K300" s="207"/>
      <c r="L300" s="6"/>
      <c r="M300" s="7"/>
      <c r="N300" s="208" t="s">
        <v>206</v>
      </c>
      <c r="O300" s="208"/>
      <c r="P300" s="208"/>
      <c r="Q300" s="208"/>
      <c r="R300" s="208"/>
      <c r="S300" s="208"/>
      <c r="T300" s="208"/>
      <c r="U300" s="208"/>
      <c r="V300" s="208"/>
      <c r="W300" s="208"/>
      <c r="X300" s="208"/>
      <c r="Y300" s="209"/>
      <c r="Z300" s="201"/>
    </row>
    <row r="301" spans="1:26" ht="20.100000000000001" customHeight="1" x14ac:dyDescent="0.15">
      <c r="A301" s="202">
        <f>IFERROR(IF(AND($L301="○",TRIM($N301)=""),1001,0),3)</f>
        <v>0</v>
      </c>
      <c r="B301" s="140"/>
      <c r="E301" s="229"/>
      <c r="F301" s="204">
        <v>518</v>
      </c>
      <c r="G301" s="205" t="s">
        <v>363</v>
      </c>
      <c r="H301" s="206"/>
      <c r="I301" s="206"/>
      <c r="J301" s="206"/>
      <c r="K301" s="207"/>
      <c r="L301" s="6"/>
      <c r="M301" s="7"/>
      <c r="N301" s="16"/>
      <c r="O301" s="17"/>
      <c r="P301" s="17"/>
      <c r="Q301" s="17"/>
      <c r="R301" s="17"/>
      <c r="S301" s="17"/>
      <c r="T301" s="17"/>
      <c r="U301" s="17"/>
      <c r="V301" s="17"/>
      <c r="W301" s="17"/>
      <c r="X301" s="17"/>
      <c r="Y301" s="18"/>
      <c r="Z301" s="201"/>
    </row>
    <row r="302" spans="1:26" ht="20.100000000000001" customHeight="1" x14ac:dyDescent="0.15">
      <c r="B302" s="140"/>
      <c r="E302" s="230"/>
      <c r="F302" s="215">
        <v>519</v>
      </c>
      <c r="G302" s="212" t="s">
        <v>207</v>
      </c>
      <c r="H302" s="213"/>
      <c r="I302" s="213"/>
      <c r="J302" s="213"/>
      <c r="K302" s="214"/>
      <c r="L302" s="2"/>
      <c r="M302" s="3"/>
      <c r="N302" s="216" t="s">
        <v>208</v>
      </c>
      <c r="O302" s="216"/>
      <c r="P302" s="216"/>
      <c r="Q302" s="216"/>
      <c r="R302" s="216"/>
      <c r="S302" s="216"/>
      <c r="T302" s="216"/>
      <c r="U302" s="216"/>
      <c r="V302" s="216"/>
      <c r="W302" s="216"/>
      <c r="X302" s="216"/>
      <c r="Y302" s="217"/>
      <c r="Z302" s="201"/>
    </row>
    <row r="303" spans="1:26" ht="20.100000000000001" customHeight="1" x14ac:dyDescent="0.15">
      <c r="B303" s="140"/>
      <c r="E303" s="228" t="s">
        <v>218</v>
      </c>
      <c r="F303" s="195">
        <v>521</v>
      </c>
      <c r="G303" s="196" t="s">
        <v>210</v>
      </c>
      <c r="H303" s="197"/>
      <c r="I303" s="197"/>
      <c r="J303" s="197"/>
      <c r="K303" s="198"/>
      <c r="L303" s="4"/>
      <c r="M303" s="5"/>
      <c r="N303" s="199" t="s">
        <v>211</v>
      </c>
      <c r="O303" s="199"/>
      <c r="P303" s="199"/>
      <c r="Q303" s="199"/>
      <c r="R303" s="199"/>
      <c r="S303" s="199"/>
      <c r="T303" s="199"/>
      <c r="U303" s="199"/>
      <c r="V303" s="199"/>
      <c r="W303" s="199"/>
      <c r="X303" s="199"/>
      <c r="Y303" s="200"/>
      <c r="Z303" s="201"/>
    </row>
    <row r="304" spans="1:26" ht="20.100000000000001" customHeight="1" x14ac:dyDescent="0.15">
      <c r="B304" s="140"/>
      <c r="E304" s="229"/>
      <c r="F304" s="204">
        <v>522</v>
      </c>
      <c r="G304" s="205" t="s">
        <v>212</v>
      </c>
      <c r="H304" s="206"/>
      <c r="I304" s="206"/>
      <c r="J304" s="206"/>
      <c r="K304" s="207"/>
      <c r="L304" s="6"/>
      <c r="M304" s="7"/>
      <c r="N304" s="208" t="s">
        <v>213</v>
      </c>
      <c r="O304" s="208"/>
      <c r="P304" s="208"/>
      <c r="Q304" s="208"/>
      <c r="R304" s="208"/>
      <c r="S304" s="208"/>
      <c r="T304" s="208"/>
      <c r="U304" s="208"/>
      <c r="V304" s="208"/>
      <c r="W304" s="208"/>
      <c r="X304" s="208"/>
      <c r="Y304" s="209"/>
      <c r="Z304" s="201"/>
    </row>
    <row r="305" spans="1:26" ht="20.100000000000001" customHeight="1" x14ac:dyDescent="0.15">
      <c r="A305" s="202">
        <f>IFERROR(IF(AND($L305="○",TRIM($N305)=""),1001,0),3)</f>
        <v>0</v>
      </c>
      <c r="B305" s="140"/>
      <c r="E305" s="230"/>
      <c r="F305" s="215">
        <v>529</v>
      </c>
      <c r="G305" s="212" t="s">
        <v>362</v>
      </c>
      <c r="H305" s="213"/>
      <c r="I305" s="213"/>
      <c r="J305" s="213"/>
      <c r="K305" s="214"/>
      <c r="L305" s="2"/>
      <c r="M305" s="3"/>
      <c r="N305" s="10"/>
      <c r="O305" s="11"/>
      <c r="P305" s="11"/>
      <c r="Q305" s="11"/>
      <c r="R305" s="11"/>
      <c r="S305" s="11"/>
      <c r="T305" s="11"/>
      <c r="U305" s="11"/>
      <c r="V305" s="11"/>
      <c r="W305" s="11"/>
      <c r="X305" s="11"/>
      <c r="Y305" s="12"/>
      <c r="Z305" s="201"/>
    </row>
    <row r="306" spans="1:26" ht="20.100000000000001" customHeight="1" x14ac:dyDescent="0.15">
      <c r="B306" s="140"/>
      <c r="E306" s="228" t="s">
        <v>219</v>
      </c>
      <c r="F306" s="195">
        <v>611</v>
      </c>
      <c r="G306" s="196" t="s">
        <v>214</v>
      </c>
      <c r="H306" s="197"/>
      <c r="I306" s="197"/>
      <c r="J306" s="197"/>
      <c r="K306" s="198"/>
      <c r="L306" s="4"/>
      <c r="M306" s="5"/>
      <c r="N306" s="199" t="s">
        <v>215</v>
      </c>
      <c r="O306" s="199"/>
      <c r="P306" s="199"/>
      <c r="Q306" s="199"/>
      <c r="R306" s="199"/>
      <c r="S306" s="199"/>
      <c r="T306" s="199"/>
      <c r="U306" s="199"/>
      <c r="V306" s="199"/>
      <c r="W306" s="199"/>
      <c r="X306" s="199"/>
      <c r="Y306" s="200"/>
      <c r="Z306" s="201"/>
    </row>
    <row r="307" spans="1:26" ht="20.100000000000001" customHeight="1" x14ac:dyDescent="0.15">
      <c r="B307" s="140"/>
      <c r="E307" s="229"/>
      <c r="F307" s="204">
        <v>612</v>
      </c>
      <c r="G307" s="205" t="s">
        <v>216</v>
      </c>
      <c r="H307" s="206"/>
      <c r="I307" s="206"/>
      <c r="J307" s="206"/>
      <c r="K307" s="207"/>
      <c r="L307" s="6"/>
      <c r="M307" s="7"/>
      <c r="N307" s="208" t="s">
        <v>217</v>
      </c>
      <c r="O307" s="208"/>
      <c r="P307" s="208"/>
      <c r="Q307" s="208"/>
      <c r="R307" s="208"/>
      <c r="S307" s="208"/>
      <c r="T307" s="208"/>
      <c r="U307" s="208"/>
      <c r="V307" s="208"/>
      <c r="W307" s="208"/>
      <c r="X307" s="208"/>
      <c r="Y307" s="209"/>
      <c r="Z307" s="201"/>
    </row>
    <row r="308" spans="1:26" ht="20.100000000000001" customHeight="1" x14ac:dyDescent="0.15">
      <c r="A308" s="202">
        <f>IFERROR(IF(AND($L308="○",TRIM($N308)=""),1001,0),3)</f>
        <v>0</v>
      </c>
      <c r="B308" s="140"/>
      <c r="E308" s="230"/>
      <c r="F308" s="215">
        <v>619</v>
      </c>
      <c r="G308" s="212" t="s">
        <v>361</v>
      </c>
      <c r="H308" s="213"/>
      <c r="I308" s="213"/>
      <c r="J308" s="213"/>
      <c r="K308" s="214"/>
      <c r="L308" s="2"/>
      <c r="M308" s="3"/>
      <c r="N308" s="10"/>
      <c r="O308" s="11"/>
      <c r="P308" s="11"/>
      <c r="Q308" s="11"/>
      <c r="R308" s="11"/>
      <c r="S308" s="11"/>
      <c r="T308" s="11"/>
      <c r="U308" s="11"/>
      <c r="V308" s="11"/>
      <c r="W308" s="11"/>
      <c r="X308" s="11"/>
      <c r="Y308" s="12"/>
      <c r="Z308" s="201"/>
    </row>
    <row r="309" spans="1:26" ht="20.100000000000001" customHeight="1" x14ac:dyDescent="0.15">
      <c r="B309" s="140"/>
      <c r="E309" s="228" t="s">
        <v>228</v>
      </c>
      <c r="F309" s="195">
        <v>711</v>
      </c>
      <c r="G309" s="196" t="s">
        <v>220</v>
      </c>
      <c r="H309" s="197"/>
      <c r="I309" s="197"/>
      <c r="J309" s="197"/>
      <c r="K309" s="198"/>
      <c r="L309" s="4"/>
      <c r="M309" s="5"/>
      <c r="N309" s="199"/>
      <c r="O309" s="199"/>
      <c r="P309" s="199"/>
      <c r="Q309" s="199"/>
      <c r="R309" s="199"/>
      <c r="S309" s="199"/>
      <c r="T309" s="199"/>
      <c r="U309" s="199"/>
      <c r="V309" s="199"/>
      <c r="W309" s="199"/>
      <c r="X309" s="199"/>
      <c r="Y309" s="200"/>
      <c r="Z309" s="201"/>
    </row>
    <row r="310" spans="1:26" ht="20.100000000000001" customHeight="1" x14ac:dyDescent="0.15">
      <c r="B310" s="140"/>
      <c r="E310" s="229"/>
      <c r="F310" s="204">
        <v>712</v>
      </c>
      <c r="G310" s="205" t="s">
        <v>221</v>
      </c>
      <c r="H310" s="206"/>
      <c r="I310" s="206"/>
      <c r="J310" s="206"/>
      <c r="K310" s="207"/>
      <c r="L310" s="6"/>
      <c r="M310" s="7"/>
      <c r="N310" s="208" t="s">
        <v>224</v>
      </c>
      <c r="O310" s="208"/>
      <c r="P310" s="208"/>
      <c r="Q310" s="208"/>
      <c r="R310" s="208"/>
      <c r="S310" s="208"/>
      <c r="T310" s="208"/>
      <c r="U310" s="208"/>
      <c r="V310" s="208"/>
      <c r="W310" s="208"/>
      <c r="X310" s="208"/>
      <c r="Y310" s="209"/>
      <c r="Z310" s="201"/>
    </row>
    <row r="311" spans="1:26" ht="20.100000000000001" customHeight="1" x14ac:dyDescent="0.15">
      <c r="B311" s="140"/>
      <c r="E311" s="229"/>
      <c r="F311" s="204">
        <v>713</v>
      </c>
      <c r="G311" s="205" t="s">
        <v>222</v>
      </c>
      <c r="H311" s="206"/>
      <c r="I311" s="206"/>
      <c r="J311" s="206"/>
      <c r="K311" s="207"/>
      <c r="L311" s="6"/>
      <c r="M311" s="7"/>
      <c r="N311" s="208" t="s">
        <v>225</v>
      </c>
      <c r="O311" s="208"/>
      <c r="P311" s="208"/>
      <c r="Q311" s="208"/>
      <c r="R311" s="208"/>
      <c r="S311" s="208"/>
      <c r="T311" s="208"/>
      <c r="U311" s="208"/>
      <c r="V311" s="208"/>
      <c r="W311" s="208"/>
      <c r="X311" s="208"/>
      <c r="Y311" s="209"/>
      <c r="Z311" s="201"/>
    </row>
    <row r="312" spans="1:26" ht="20.100000000000001" customHeight="1" x14ac:dyDescent="0.15">
      <c r="B312" s="140"/>
      <c r="E312" s="229"/>
      <c r="F312" s="204">
        <v>714</v>
      </c>
      <c r="G312" s="205" t="s">
        <v>223</v>
      </c>
      <c r="H312" s="206"/>
      <c r="I312" s="206"/>
      <c r="J312" s="206"/>
      <c r="K312" s="207"/>
      <c r="L312" s="6"/>
      <c r="M312" s="7"/>
      <c r="N312" s="208" t="s">
        <v>226</v>
      </c>
      <c r="O312" s="208"/>
      <c r="P312" s="208"/>
      <c r="Q312" s="208"/>
      <c r="R312" s="208"/>
      <c r="S312" s="208"/>
      <c r="T312" s="208"/>
      <c r="U312" s="208"/>
      <c r="V312" s="208"/>
      <c r="W312" s="208"/>
      <c r="X312" s="208"/>
      <c r="Y312" s="209"/>
      <c r="Z312" s="201"/>
    </row>
    <row r="313" spans="1:26" ht="20.100000000000001" customHeight="1" x14ac:dyDescent="0.15">
      <c r="B313" s="140"/>
      <c r="E313" s="230"/>
      <c r="F313" s="215">
        <v>719</v>
      </c>
      <c r="G313" s="212" t="s">
        <v>227</v>
      </c>
      <c r="H313" s="213"/>
      <c r="I313" s="213"/>
      <c r="J313" s="213"/>
      <c r="K313" s="214"/>
      <c r="L313" s="2"/>
      <c r="M313" s="3"/>
      <c r="N313" s="216"/>
      <c r="O313" s="216"/>
      <c r="P313" s="216"/>
      <c r="Q313" s="216"/>
      <c r="R313" s="216"/>
      <c r="S313" s="216"/>
      <c r="T313" s="216"/>
      <c r="U313" s="216"/>
      <c r="V313" s="216"/>
      <c r="W313" s="216"/>
      <c r="X313" s="216"/>
      <c r="Y313" s="217"/>
      <c r="Z313" s="201"/>
    </row>
    <row r="314" spans="1:26" ht="20.100000000000001" customHeight="1" x14ac:dyDescent="0.15">
      <c r="B314" s="140"/>
      <c r="E314" s="228" t="s">
        <v>241</v>
      </c>
      <c r="F314" s="195">
        <v>811</v>
      </c>
      <c r="G314" s="196" t="s">
        <v>229</v>
      </c>
      <c r="H314" s="197"/>
      <c r="I314" s="197"/>
      <c r="J314" s="197"/>
      <c r="K314" s="198"/>
      <c r="L314" s="4"/>
      <c r="M314" s="5"/>
      <c r="N314" s="199" t="s">
        <v>232</v>
      </c>
      <c r="O314" s="199"/>
      <c r="P314" s="199"/>
      <c r="Q314" s="199"/>
      <c r="R314" s="199"/>
      <c r="S314" s="199"/>
      <c r="T314" s="199"/>
      <c r="U314" s="199"/>
      <c r="V314" s="199"/>
      <c r="W314" s="199"/>
      <c r="X314" s="199"/>
      <c r="Y314" s="200"/>
      <c r="Z314" s="201"/>
    </row>
    <row r="315" spans="1:26" ht="20.100000000000001" customHeight="1" x14ac:dyDescent="0.15">
      <c r="B315" s="140"/>
      <c r="E315" s="229"/>
      <c r="F315" s="204">
        <v>812</v>
      </c>
      <c r="G315" s="205" t="s">
        <v>230</v>
      </c>
      <c r="H315" s="206"/>
      <c r="I315" s="206"/>
      <c r="J315" s="206"/>
      <c r="K315" s="207"/>
      <c r="L315" s="6"/>
      <c r="M315" s="7"/>
      <c r="N315" s="208" t="s">
        <v>233</v>
      </c>
      <c r="O315" s="208"/>
      <c r="P315" s="208"/>
      <c r="Q315" s="208"/>
      <c r="R315" s="208"/>
      <c r="S315" s="208"/>
      <c r="T315" s="208"/>
      <c r="U315" s="208"/>
      <c r="V315" s="208"/>
      <c r="W315" s="208"/>
      <c r="X315" s="208"/>
      <c r="Y315" s="209"/>
      <c r="Z315" s="201"/>
    </row>
    <row r="316" spans="1:26" ht="20.100000000000001" customHeight="1" x14ac:dyDescent="0.15">
      <c r="B316" s="140"/>
      <c r="E316" s="229"/>
      <c r="F316" s="204">
        <v>813</v>
      </c>
      <c r="G316" s="205" t="s">
        <v>231</v>
      </c>
      <c r="H316" s="206"/>
      <c r="I316" s="206"/>
      <c r="J316" s="206"/>
      <c r="K316" s="207"/>
      <c r="L316" s="6"/>
      <c r="M316" s="7"/>
      <c r="N316" s="208" t="s">
        <v>234</v>
      </c>
      <c r="O316" s="208"/>
      <c r="P316" s="208"/>
      <c r="Q316" s="208"/>
      <c r="R316" s="208"/>
      <c r="S316" s="208"/>
      <c r="T316" s="208"/>
      <c r="U316" s="208"/>
      <c r="V316" s="208"/>
      <c r="W316" s="208"/>
      <c r="X316" s="208"/>
      <c r="Y316" s="209"/>
      <c r="Z316" s="201"/>
    </row>
    <row r="317" spans="1:26" ht="20.100000000000001" customHeight="1" x14ac:dyDescent="0.15">
      <c r="B317" s="140"/>
      <c r="E317" s="229"/>
      <c r="F317" s="204">
        <v>814</v>
      </c>
      <c r="G317" s="205" t="s">
        <v>239</v>
      </c>
      <c r="H317" s="206"/>
      <c r="I317" s="206"/>
      <c r="J317" s="206"/>
      <c r="K317" s="207"/>
      <c r="L317" s="6"/>
      <c r="M317" s="7"/>
      <c r="N317" s="208" t="s">
        <v>235</v>
      </c>
      <c r="O317" s="208"/>
      <c r="P317" s="208"/>
      <c r="Q317" s="208"/>
      <c r="R317" s="208"/>
      <c r="S317" s="208"/>
      <c r="T317" s="208"/>
      <c r="U317" s="208"/>
      <c r="V317" s="208"/>
      <c r="W317" s="208"/>
      <c r="X317" s="208"/>
      <c r="Y317" s="209"/>
      <c r="Z317" s="201"/>
    </row>
    <row r="318" spans="1:26" ht="20.100000000000001" customHeight="1" x14ac:dyDescent="0.15">
      <c r="B318" s="140"/>
      <c r="E318" s="229"/>
      <c r="F318" s="204">
        <v>815</v>
      </c>
      <c r="G318" s="205" t="s">
        <v>209</v>
      </c>
      <c r="H318" s="206"/>
      <c r="I318" s="206"/>
      <c r="J318" s="206"/>
      <c r="K318" s="207"/>
      <c r="L318" s="6"/>
      <c r="M318" s="7"/>
      <c r="N318" s="208" t="s">
        <v>236</v>
      </c>
      <c r="O318" s="208"/>
      <c r="P318" s="208"/>
      <c r="Q318" s="208"/>
      <c r="R318" s="208"/>
      <c r="S318" s="208"/>
      <c r="T318" s="208"/>
      <c r="U318" s="208"/>
      <c r="V318" s="208"/>
      <c r="W318" s="208"/>
      <c r="X318" s="208"/>
      <c r="Y318" s="209"/>
      <c r="Z318" s="201"/>
    </row>
    <row r="319" spans="1:26" ht="20.100000000000001" customHeight="1" x14ac:dyDescent="0.15">
      <c r="B319" s="140"/>
      <c r="E319" s="229"/>
      <c r="F319" s="204">
        <v>816</v>
      </c>
      <c r="G319" s="205" t="s">
        <v>150</v>
      </c>
      <c r="H319" s="206"/>
      <c r="I319" s="206"/>
      <c r="J319" s="206"/>
      <c r="K319" s="207"/>
      <c r="L319" s="6"/>
      <c r="M319" s="7"/>
      <c r="N319" s="208" t="s">
        <v>237</v>
      </c>
      <c r="O319" s="208"/>
      <c r="P319" s="208"/>
      <c r="Q319" s="208"/>
      <c r="R319" s="208"/>
      <c r="S319" s="208"/>
      <c r="T319" s="208"/>
      <c r="U319" s="208"/>
      <c r="V319" s="208"/>
      <c r="W319" s="208"/>
      <c r="X319" s="208"/>
      <c r="Y319" s="209"/>
      <c r="Z319" s="201"/>
    </row>
    <row r="320" spans="1:26" ht="20.100000000000001" customHeight="1" x14ac:dyDescent="0.15">
      <c r="B320" s="140"/>
      <c r="E320" s="229"/>
      <c r="F320" s="204">
        <v>817</v>
      </c>
      <c r="G320" s="205" t="s">
        <v>240</v>
      </c>
      <c r="H320" s="206"/>
      <c r="I320" s="206"/>
      <c r="J320" s="206"/>
      <c r="K320" s="207"/>
      <c r="L320" s="6"/>
      <c r="M320" s="7"/>
      <c r="N320" s="208" t="s">
        <v>238</v>
      </c>
      <c r="O320" s="208"/>
      <c r="P320" s="208"/>
      <c r="Q320" s="208"/>
      <c r="R320" s="208"/>
      <c r="S320" s="208"/>
      <c r="T320" s="208"/>
      <c r="U320" s="208"/>
      <c r="V320" s="208"/>
      <c r="W320" s="208"/>
      <c r="X320" s="208"/>
      <c r="Y320" s="209"/>
      <c r="Z320" s="201"/>
    </row>
    <row r="321" spans="1:26" ht="20.100000000000001" customHeight="1" x14ac:dyDescent="0.15">
      <c r="A321" s="202">
        <f>IFERROR(IF(AND($L321="○",TRIM($N321)=""),1001,0),3)</f>
        <v>0</v>
      </c>
      <c r="B321" s="140"/>
      <c r="E321" s="230"/>
      <c r="F321" s="215">
        <v>819</v>
      </c>
      <c r="G321" s="212" t="s">
        <v>360</v>
      </c>
      <c r="H321" s="213"/>
      <c r="I321" s="213"/>
      <c r="J321" s="213"/>
      <c r="K321" s="214"/>
      <c r="L321" s="2"/>
      <c r="M321" s="3"/>
      <c r="N321" s="10"/>
      <c r="O321" s="11"/>
      <c r="P321" s="11"/>
      <c r="Q321" s="11"/>
      <c r="R321" s="11"/>
      <c r="S321" s="11"/>
      <c r="T321" s="11"/>
      <c r="U321" s="11"/>
      <c r="V321" s="11"/>
      <c r="W321" s="11"/>
      <c r="X321" s="11"/>
      <c r="Y321" s="12"/>
      <c r="Z321" s="201"/>
    </row>
    <row r="322" spans="1:26" ht="45" customHeight="1" x14ac:dyDescent="0.15">
      <c r="A322" s="202">
        <f>IFERROR(IF(AND($L322="○",TRIM($N322)=""),1001,0),3)</f>
        <v>0</v>
      </c>
      <c r="B322" s="140"/>
      <c r="E322" s="231" t="s">
        <v>242</v>
      </c>
      <c r="F322" s="232">
        <v>990</v>
      </c>
      <c r="G322" s="233" t="s">
        <v>243</v>
      </c>
      <c r="H322" s="234"/>
      <c r="I322" s="234"/>
      <c r="J322" s="234"/>
      <c r="K322" s="235"/>
      <c r="L322" s="8"/>
      <c r="M322" s="9"/>
      <c r="N322" s="13"/>
      <c r="O322" s="14"/>
      <c r="P322" s="14"/>
      <c r="Q322" s="14"/>
      <c r="R322" s="14"/>
      <c r="S322" s="14"/>
      <c r="T322" s="14"/>
      <c r="U322" s="14"/>
      <c r="V322" s="14"/>
      <c r="W322" s="14"/>
      <c r="X322" s="14"/>
      <c r="Y322" s="15"/>
      <c r="Z322" s="201"/>
    </row>
    <row r="323" spans="1:26" ht="20.100000000000001" customHeight="1" x14ac:dyDescent="0.15">
      <c r="B323" s="140"/>
      <c r="E323" s="236"/>
      <c r="F323" s="237"/>
      <c r="G323" s="237"/>
      <c r="H323" s="237"/>
      <c r="I323" s="237"/>
      <c r="J323" s="237"/>
      <c r="K323" s="237"/>
      <c r="L323" s="237"/>
      <c r="M323" s="237"/>
      <c r="N323" s="237"/>
      <c r="O323" s="237"/>
      <c r="P323" s="237"/>
      <c r="Q323" s="237"/>
      <c r="R323" s="237"/>
      <c r="S323" s="237"/>
      <c r="T323" s="237"/>
      <c r="U323" s="237"/>
      <c r="V323" s="237"/>
      <c r="W323" s="237"/>
      <c r="X323" s="237"/>
      <c r="Y323" s="237"/>
      <c r="Z323" s="201"/>
    </row>
    <row r="324" spans="1:26" ht="20.100000000000001" customHeight="1" x14ac:dyDescent="0.15">
      <c r="A324" s="83"/>
      <c r="B324" s="72"/>
      <c r="C324" s="91"/>
      <c r="D324" s="92">
        <v>5</v>
      </c>
      <c r="E324" s="67" t="s">
        <v>391</v>
      </c>
      <c r="F324" s="67"/>
      <c r="G324" s="67"/>
      <c r="H324" s="67"/>
      <c r="I324" s="67"/>
      <c r="J324" s="98"/>
      <c r="K324" s="98"/>
      <c r="L324" s="135"/>
      <c r="M324" s="98"/>
      <c r="N324" s="98"/>
      <c r="O324" s="135"/>
      <c r="P324" s="98"/>
      <c r="Q324" s="98"/>
      <c r="R324" s="135"/>
      <c r="S324" s="98"/>
      <c r="T324" s="98"/>
      <c r="U324" s="98"/>
      <c r="V324" s="98"/>
      <c r="W324" s="98"/>
      <c r="X324" s="98"/>
      <c r="Y324" s="98"/>
      <c r="Z324" s="96"/>
    </row>
    <row r="325" spans="1:26" ht="30" customHeight="1" x14ac:dyDescent="0.15">
      <c r="A325" s="83"/>
      <c r="B325" s="72"/>
      <c r="C325" s="87"/>
      <c r="E325" s="187" t="s">
        <v>384</v>
      </c>
      <c r="F325" s="187"/>
      <c r="G325" s="187"/>
      <c r="H325" s="187"/>
      <c r="I325" s="187"/>
      <c r="J325" s="187"/>
      <c r="K325" s="187"/>
      <c r="L325" s="187"/>
      <c r="M325" s="187"/>
      <c r="N325" s="187"/>
      <c r="O325" s="187"/>
      <c r="P325" s="187"/>
      <c r="Q325" s="187"/>
      <c r="R325" s="187"/>
      <c r="S325" s="187"/>
      <c r="T325" s="187"/>
      <c r="U325" s="187"/>
      <c r="V325" s="187"/>
      <c r="W325" s="187"/>
      <c r="X325" s="187"/>
      <c r="Y325" s="187"/>
      <c r="Z325" s="96"/>
    </row>
    <row r="326" spans="1:26" ht="30" customHeight="1" x14ac:dyDescent="0.15">
      <c r="B326" s="140"/>
      <c r="E326" s="238" t="s">
        <v>81</v>
      </c>
      <c r="F326" s="189" t="s">
        <v>82</v>
      </c>
      <c r="G326" s="161" t="s">
        <v>80</v>
      </c>
      <c r="H326" s="161"/>
      <c r="I326" s="161"/>
      <c r="J326" s="161"/>
      <c r="K326" s="161"/>
      <c r="L326" s="239" t="s">
        <v>9</v>
      </c>
      <c r="M326" s="239"/>
      <c r="N326" s="240" t="s">
        <v>244</v>
      </c>
      <c r="O326" s="241"/>
      <c r="P326" s="241"/>
      <c r="Q326" s="241"/>
      <c r="R326" s="241"/>
      <c r="S326" s="242"/>
      <c r="T326" s="243" t="s">
        <v>385</v>
      </c>
      <c r="U326" s="244"/>
      <c r="V326" s="244"/>
      <c r="W326" s="244"/>
      <c r="X326" s="244"/>
      <c r="Y326" s="245"/>
      <c r="Z326" s="140"/>
    </row>
    <row r="327" spans="1:26" ht="30" customHeight="1" x14ac:dyDescent="0.15">
      <c r="B327" s="140"/>
      <c r="E327" s="194" t="s">
        <v>245</v>
      </c>
      <c r="F327" s="195">
        <v>530</v>
      </c>
      <c r="G327" s="196" t="s">
        <v>246</v>
      </c>
      <c r="H327" s="197"/>
      <c r="I327" s="197"/>
      <c r="J327" s="197"/>
      <c r="K327" s="198"/>
      <c r="L327" s="4"/>
      <c r="M327" s="5"/>
      <c r="N327" s="220" t="s">
        <v>247</v>
      </c>
      <c r="O327" s="221"/>
      <c r="P327" s="221"/>
      <c r="Q327" s="221"/>
      <c r="R327" s="221"/>
      <c r="S327" s="246"/>
      <c r="T327" s="220" t="s">
        <v>248</v>
      </c>
      <c r="U327" s="221"/>
      <c r="V327" s="221"/>
      <c r="W327" s="221"/>
      <c r="X327" s="221"/>
      <c r="Y327" s="222"/>
      <c r="Z327" s="140"/>
    </row>
    <row r="328" spans="1:26" ht="20.100000000000001" customHeight="1" x14ac:dyDescent="0.15">
      <c r="B328" s="140"/>
      <c r="E328" s="203"/>
      <c r="F328" s="204">
        <v>531</v>
      </c>
      <c r="G328" s="205" t="s">
        <v>249</v>
      </c>
      <c r="H328" s="206"/>
      <c r="I328" s="206"/>
      <c r="J328" s="206"/>
      <c r="K328" s="207"/>
      <c r="L328" s="6"/>
      <c r="M328" s="7"/>
      <c r="N328" s="224" t="s">
        <v>250</v>
      </c>
      <c r="O328" s="247"/>
      <c r="P328" s="247"/>
      <c r="Q328" s="247"/>
      <c r="R328" s="247"/>
      <c r="S328" s="248"/>
      <c r="T328" s="224"/>
      <c r="U328" s="247"/>
      <c r="V328" s="247"/>
      <c r="W328" s="247"/>
      <c r="X328" s="247"/>
      <c r="Y328" s="249"/>
      <c r="Z328" s="140"/>
    </row>
    <row r="329" spans="1:26" ht="20.100000000000001" customHeight="1" x14ac:dyDescent="0.15">
      <c r="B329" s="140"/>
      <c r="E329" s="203"/>
      <c r="F329" s="204">
        <v>532</v>
      </c>
      <c r="G329" s="205" t="s">
        <v>251</v>
      </c>
      <c r="H329" s="206"/>
      <c r="I329" s="206"/>
      <c r="J329" s="206"/>
      <c r="K329" s="207"/>
      <c r="L329" s="6"/>
      <c r="M329" s="7"/>
      <c r="N329" s="208" t="s">
        <v>252</v>
      </c>
      <c r="O329" s="208"/>
      <c r="P329" s="208"/>
      <c r="Q329" s="208"/>
      <c r="R329" s="208"/>
      <c r="S329" s="208"/>
      <c r="T329" s="208"/>
      <c r="U329" s="208"/>
      <c r="V329" s="208"/>
      <c r="W329" s="208"/>
      <c r="X329" s="208"/>
      <c r="Y329" s="209"/>
      <c r="Z329" s="140"/>
    </row>
    <row r="330" spans="1:26" ht="20.100000000000001" customHeight="1" x14ac:dyDescent="0.15">
      <c r="B330" s="140"/>
      <c r="E330" s="203"/>
      <c r="F330" s="204">
        <v>533</v>
      </c>
      <c r="G330" s="205" t="s">
        <v>253</v>
      </c>
      <c r="H330" s="206"/>
      <c r="I330" s="206"/>
      <c r="J330" s="206"/>
      <c r="K330" s="207"/>
      <c r="L330" s="6"/>
      <c r="M330" s="7"/>
      <c r="N330" s="208"/>
      <c r="O330" s="208"/>
      <c r="P330" s="208"/>
      <c r="Q330" s="208"/>
      <c r="R330" s="208"/>
      <c r="S330" s="208"/>
      <c r="T330" s="208" t="s">
        <v>254</v>
      </c>
      <c r="U330" s="208"/>
      <c r="V330" s="208"/>
      <c r="W330" s="208"/>
      <c r="X330" s="208"/>
      <c r="Y330" s="209"/>
      <c r="Z330" s="140"/>
    </row>
    <row r="331" spans="1:26" ht="20.100000000000001" customHeight="1" x14ac:dyDescent="0.15">
      <c r="B331" s="140"/>
      <c r="E331" s="210"/>
      <c r="F331" s="215">
        <v>534</v>
      </c>
      <c r="G331" s="212" t="s">
        <v>255</v>
      </c>
      <c r="H331" s="213"/>
      <c r="I331" s="213"/>
      <c r="J331" s="213"/>
      <c r="K331" s="214"/>
      <c r="L331" s="2"/>
      <c r="M331" s="3"/>
      <c r="N331" s="216"/>
      <c r="O331" s="216"/>
      <c r="P331" s="216"/>
      <c r="Q331" s="216"/>
      <c r="R331" s="216"/>
      <c r="S331" s="216"/>
      <c r="T331" s="216" t="s">
        <v>256</v>
      </c>
      <c r="U331" s="216"/>
      <c r="V331" s="216"/>
      <c r="W331" s="216"/>
      <c r="X331" s="216"/>
      <c r="Y331" s="217"/>
      <c r="Z331" s="140"/>
    </row>
    <row r="332" spans="1:26" ht="20.100000000000001" customHeight="1" x14ac:dyDescent="0.15">
      <c r="B332" s="140"/>
      <c r="E332" s="194" t="s">
        <v>387</v>
      </c>
      <c r="F332" s="195">
        <v>521</v>
      </c>
      <c r="G332" s="196" t="s">
        <v>257</v>
      </c>
      <c r="H332" s="197"/>
      <c r="I332" s="197"/>
      <c r="J332" s="197"/>
      <c r="K332" s="198"/>
      <c r="L332" s="4"/>
      <c r="M332" s="5"/>
      <c r="N332" s="199" t="s">
        <v>258</v>
      </c>
      <c r="O332" s="199"/>
      <c r="P332" s="199"/>
      <c r="Q332" s="199"/>
      <c r="R332" s="199"/>
      <c r="S332" s="199"/>
      <c r="T332" s="199" t="s">
        <v>259</v>
      </c>
      <c r="U332" s="199"/>
      <c r="V332" s="199"/>
      <c r="W332" s="199"/>
      <c r="X332" s="199"/>
      <c r="Y332" s="200"/>
      <c r="Z332" s="140"/>
    </row>
    <row r="333" spans="1:26" ht="20.100000000000001" customHeight="1" x14ac:dyDescent="0.15">
      <c r="B333" s="140"/>
      <c r="E333" s="210"/>
      <c r="F333" s="215">
        <v>522</v>
      </c>
      <c r="G333" s="212" t="s">
        <v>260</v>
      </c>
      <c r="H333" s="213"/>
      <c r="I333" s="213"/>
      <c r="J333" s="213"/>
      <c r="K333" s="214"/>
      <c r="L333" s="2"/>
      <c r="M333" s="3"/>
      <c r="N333" s="216" t="s">
        <v>260</v>
      </c>
      <c r="O333" s="216"/>
      <c r="P333" s="216"/>
      <c r="Q333" s="216"/>
      <c r="R333" s="216"/>
      <c r="S333" s="216"/>
      <c r="T333" s="216" t="s">
        <v>261</v>
      </c>
      <c r="U333" s="216"/>
      <c r="V333" s="216"/>
      <c r="W333" s="216"/>
      <c r="X333" s="216"/>
      <c r="Y333" s="217"/>
      <c r="Z333" s="140"/>
    </row>
    <row r="334" spans="1:26" ht="20.100000000000001" customHeight="1" x14ac:dyDescent="0.15">
      <c r="B334" s="140"/>
      <c r="E334" s="194" t="s">
        <v>262</v>
      </c>
      <c r="F334" s="195">
        <v>500</v>
      </c>
      <c r="G334" s="196" t="s">
        <v>263</v>
      </c>
      <c r="H334" s="197"/>
      <c r="I334" s="197"/>
      <c r="J334" s="197"/>
      <c r="K334" s="198"/>
      <c r="L334" s="4"/>
      <c r="M334" s="5"/>
      <c r="N334" s="199" t="s">
        <v>264</v>
      </c>
      <c r="O334" s="199"/>
      <c r="P334" s="199"/>
      <c r="Q334" s="199"/>
      <c r="R334" s="199"/>
      <c r="S334" s="199"/>
      <c r="T334" s="199"/>
      <c r="U334" s="199"/>
      <c r="V334" s="199"/>
      <c r="W334" s="199"/>
      <c r="X334" s="199"/>
      <c r="Y334" s="200"/>
      <c r="Z334" s="140"/>
    </row>
    <row r="335" spans="1:26" ht="20.100000000000001" customHeight="1" x14ac:dyDescent="0.15">
      <c r="B335" s="140"/>
      <c r="E335" s="203"/>
      <c r="F335" s="204">
        <v>510</v>
      </c>
      <c r="G335" s="205" t="s">
        <v>265</v>
      </c>
      <c r="H335" s="206"/>
      <c r="I335" s="206"/>
      <c r="J335" s="206"/>
      <c r="K335" s="207"/>
      <c r="L335" s="6"/>
      <c r="M335" s="7"/>
      <c r="N335" s="208" t="s">
        <v>266</v>
      </c>
      <c r="O335" s="208"/>
      <c r="P335" s="208"/>
      <c r="Q335" s="208"/>
      <c r="R335" s="208"/>
      <c r="S335" s="208"/>
      <c r="T335" s="208"/>
      <c r="U335" s="208"/>
      <c r="V335" s="208"/>
      <c r="W335" s="208"/>
      <c r="X335" s="208"/>
      <c r="Y335" s="209"/>
      <c r="Z335" s="140"/>
    </row>
    <row r="336" spans="1:26" ht="20.100000000000001" customHeight="1" x14ac:dyDescent="0.15">
      <c r="B336" s="140"/>
      <c r="E336" s="203"/>
      <c r="F336" s="204">
        <v>541</v>
      </c>
      <c r="G336" s="205" t="s">
        <v>267</v>
      </c>
      <c r="H336" s="206"/>
      <c r="I336" s="206"/>
      <c r="J336" s="206"/>
      <c r="K336" s="207"/>
      <c r="L336" s="6"/>
      <c r="M336" s="7"/>
      <c r="N336" s="208" t="s">
        <v>268</v>
      </c>
      <c r="O336" s="208"/>
      <c r="P336" s="208"/>
      <c r="Q336" s="208"/>
      <c r="R336" s="208"/>
      <c r="S336" s="208"/>
      <c r="T336" s="208"/>
      <c r="U336" s="208"/>
      <c r="V336" s="208"/>
      <c r="W336" s="208"/>
      <c r="X336" s="208"/>
      <c r="Y336" s="209"/>
      <c r="Z336" s="140"/>
    </row>
    <row r="337" spans="2:26" ht="30" customHeight="1" x14ac:dyDescent="0.15">
      <c r="B337" s="140"/>
      <c r="E337" s="203"/>
      <c r="F337" s="204">
        <v>550</v>
      </c>
      <c r="G337" s="205" t="s">
        <v>269</v>
      </c>
      <c r="H337" s="206"/>
      <c r="I337" s="206"/>
      <c r="J337" s="206"/>
      <c r="K337" s="207"/>
      <c r="L337" s="6"/>
      <c r="M337" s="7"/>
      <c r="N337" s="208" t="s">
        <v>270</v>
      </c>
      <c r="O337" s="208"/>
      <c r="P337" s="208"/>
      <c r="Q337" s="208"/>
      <c r="R337" s="208"/>
      <c r="S337" s="208"/>
      <c r="T337" s="208" t="s">
        <v>271</v>
      </c>
      <c r="U337" s="208"/>
      <c r="V337" s="208"/>
      <c r="W337" s="208"/>
      <c r="X337" s="208"/>
      <c r="Y337" s="209"/>
      <c r="Z337" s="140"/>
    </row>
    <row r="338" spans="2:26" ht="30" customHeight="1" x14ac:dyDescent="0.15">
      <c r="B338" s="140"/>
      <c r="E338" s="203"/>
      <c r="F338" s="204">
        <v>560</v>
      </c>
      <c r="G338" s="205" t="s">
        <v>272</v>
      </c>
      <c r="H338" s="206"/>
      <c r="I338" s="206"/>
      <c r="J338" s="206"/>
      <c r="K338" s="207"/>
      <c r="L338" s="6"/>
      <c r="M338" s="7"/>
      <c r="N338" s="208"/>
      <c r="O338" s="208"/>
      <c r="P338" s="208"/>
      <c r="Q338" s="208"/>
      <c r="R338" s="208"/>
      <c r="S338" s="208"/>
      <c r="T338" s="208" t="s">
        <v>273</v>
      </c>
      <c r="U338" s="208"/>
      <c r="V338" s="208"/>
      <c r="W338" s="208"/>
      <c r="X338" s="208"/>
      <c r="Y338" s="209"/>
      <c r="Z338" s="140"/>
    </row>
    <row r="339" spans="2:26" ht="20.100000000000001" customHeight="1" x14ac:dyDescent="0.15">
      <c r="B339" s="140"/>
      <c r="E339" s="203"/>
      <c r="F339" s="204">
        <v>561</v>
      </c>
      <c r="G339" s="205" t="s">
        <v>274</v>
      </c>
      <c r="H339" s="206"/>
      <c r="I339" s="206"/>
      <c r="J339" s="206"/>
      <c r="K339" s="207"/>
      <c r="L339" s="6"/>
      <c r="M339" s="7"/>
      <c r="N339" s="208" t="s">
        <v>275</v>
      </c>
      <c r="O339" s="208"/>
      <c r="P339" s="208"/>
      <c r="Q339" s="208"/>
      <c r="R339" s="208"/>
      <c r="S339" s="208"/>
      <c r="T339" s="208"/>
      <c r="U339" s="208"/>
      <c r="V339" s="208"/>
      <c r="W339" s="208"/>
      <c r="X339" s="208"/>
      <c r="Y339" s="209"/>
      <c r="Z339" s="140"/>
    </row>
    <row r="340" spans="2:26" ht="20.100000000000001" customHeight="1" x14ac:dyDescent="0.15">
      <c r="B340" s="140"/>
      <c r="E340" s="203"/>
      <c r="F340" s="204">
        <v>562</v>
      </c>
      <c r="G340" s="205" t="s">
        <v>276</v>
      </c>
      <c r="H340" s="206"/>
      <c r="I340" s="206"/>
      <c r="J340" s="206"/>
      <c r="K340" s="207"/>
      <c r="L340" s="6"/>
      <c r="M340" s="7"/>
      <c r="N340" s="208" t="s">
        <v>277</v>
      </c>
      <c r="O340" s="208"/>
      <c r="P340" s="208"/>
      <c r="Q340" s="208"/>
      <c r="R340" s="208"/>
      <c r="S340" s="208"/>
      <c r="T340" s="208"/>
      <c r="U340" s="208"/>
      <c r="V340" s="208"/>
      <c r="W340" s="208"/>
      <c r="X340" s="208"/>
      <c r="Y340" s="209"/>
      <c r="Z340" s="140"/>
    </row>
    <row r="341" spans="2:26" ht="30" customHeight="1" x14ac:dyDescent="0.15">
      <c r="B341" s="140"/>
      <c r="E341" s="203"/>
      <c r="F341" s="204">
        <v>563</v>
      </c>
      <c r="G341" s="205" t="s">
        <v>278</v>
      </c>
      <c r="H341" s="206"/>
      <c r="I341" s="206"/>
      <c r="J341" s="206"/>
      <c r="K341" s="207"/>
      <c r="L341" s="6"/>
      <c r="M341" s="7"/>
      <c r="N341" s="208" t="s">
        <v>279</v>
      </c>
      <c r="O341" s="208"/>
      <c r="P341" s="208"/>
      <c r="Q341" s="208"/>
      <c r="R341" s="208"/>
      <c r="S341" s="208"/>
      <c r="T341" s="208" t="s">
        <v>280</v>
      </c>
      <c r="U341" s="208"/>
      <c r="V341" s="208"/>
      <c r="W341" s="208"/>
      <c r="X341" s="208"/>
      <c r="Y341" s="209"/>
      <c r="Z341" s="140"/>
    </row>
    <row r="342" spans="2:26" ht="20.100000000000001" customHeight="1" x14ac:dyDescent="0.15">
      <c r="B342" s="140"/>
      <c r="E342" s="203"/>
      <c r="F342" s="204">
        <v>564</v>
      </c>
      <c r="G342" s="205" t="s">
        <v>281</v>
      </c>
      <c r="H342" s="206"/>
      <c r="I342" s="206"/>
      <c r="J342" s="206"/>
      <c r="K342" s="207"/>
      <c r="L342" s="6"/>
      <c r="M342" s="7"/>
      <c r="N342" s="208" t="s">
        <v>282</v>
      </c>
      <c r="O342" s="208"/>
      <c r="P342" s="208"/>
      <c r="Q342" s="208"/>
      <c r="R342" s="208"/>
      <c r="S342" s="208"/>
      <c r="T342" s="208"/>
      <c r="U342" s="208"/>
      <c r="V342" s="208"/>
      <c r="W342" s="208"/>
      <c r="X342" s="208"/>
      <c r="Y342" s="209"/>
      <c r="Z342" s="140"/>
    </row>
    <row r="343" spans="2:26" ht="20.100000000000001" customHeight="1" x14ac:dyDescent="0.15">
      <c r="B343" s="140"/>
      <c r="E343" s="203"/>
      <c r="F343" s="204">
        <v>565</v>
      </c>
      <c r="G343" s="205" t="s">
        <v>283</v>
      </c>
      <c r="H343" s="206"/>
      <c r="I343" s="206"/>
      <c r="J343" s="206"/>
      <c r="K343" s="207"/>
      <c r="L343" s="6"/>
      <c r="M343" s="7"/>
      <c r="N343" s="208"/>
      <c r="O343" s="208"/>
      <c r="P343" s="208"/>
      <c r="Q343" s="208"/>
      <c r="R343" s="208"/>
      <c r="S343" s="208"/>
      <c r="T343" s="208" t="s">
        <v>284</v>
      </c>
      <c r="U343" s="208"/>
      <c r="V343" s="208"/>
      <c r="W343" s="208"/>
      <c r="X343" s="208"/>
      <c r="Y343" s="209"/>
      <c r="Z343" s="140"/>
    </row>
    <row r="344" spans="2:26" ht="20.100000000000001" customHeight="1" x14ac:dyDescent="0.15">
      <c r="B344" s="140"/>
      <c r="E344" s="203"/>
      <c r="F344" s="204">
        <v>566</v>
      </c>
      <c r="G344" s="205" t="s">
        <v>408</v>
      </c>
      <c r="H344" s="206"/>
      <c r="I344" s="206"/>
      <c r="J344" s="206"/>
      <c r="K344" s="207"/>
      <c r="L344" s="6"/>
      <c r="M344" s="7"/>
      <c r="N344" s="208"/>
      <c r="O344" s="208"/>
      <c r="P344" s="208"/>
      <c r="Q344" s="208"/>
      <c r="R344" s="208"/>
      <c r="S344" s="208"/>
      <c r="T344" s="208"/>
      <c r="U344" s="208"/>
      <c r="V344" s="208"/>
      <c r="W344" s="208"/>
      <c r="X344" s="208"/>
      <c r="Y344" s="209"/>
      <c r="Z344" s="140"/>
    </row>
    <row r="345" spans="2:26" ht="20.100000000000001" customHeight="1" x14ac:dyDescent="0.15">
      <c r="B345" s="140"/>
      <c r="E345" s="203"/>
      <c r="F345" s="204">
        <v>567</v>
      </c>
      <c r="G345" s="205" t="s">
        <v>285</v>
      </c>
      <c r="H345" s="206"/>
      <c r="I345" s="206"/>
      <c r="J345" s="206"/>
      <c r="K345" s="207"/>
      <c r="L345" s="6"/>
      <c r="M345" s="7"/>
      <c r="N345" s="208" t="s">
        <v>286</v>
      </c>
      <c r="O345" s="208"/>
      <c r="P345" s="208"/>
      <c r="Q345" s="208"/>
      <c r="R345" s="208"/>
      <c r="S345" s="208"/>
      <c r="T345" s="208"/>
      <c r="U345" s="208"/>
      <c r="V345" s="208"/>
      <c r="W345" s="208"/>
      <c r="X345" s="208"/>
      <c r="Y345" s="209"/>
      <c r="Z345" s="140"/>
    </row>
    <row r="346" spans="2:26" ht="20.100000000000001" customHeight="1" x14ac:dyDescent="0.15">
      <c r="B346" s="140"/>
      <c r="E346" s="203"/>
      <c r="F346" s="204">
        <v>571</v>
      </c>
      <c r="G346" s="205" t="s">
        <v>287</v>
      </c>
      <c r="H346" s="206"/>
      <c r="I346" s="206"/>
      <c r="J346" s="206"/>
      <c r="K346" s="207"/>
      <c r="L346" s="6"/>
      <c r="M346" s="7"/>
      <c r="N346" s="208"/>
      <c r="O346" s="208"/>
      <c r="P346" s="208"/>
      <c r="Q346" s="208"/>
      <c r="R346" s="208"/>
      <c r="S346" s="208"/>
      <c r="T346" s="208"/>
      <c r="U346" s="208"/>
      <c r="V346" s="208"/>
      <c r="W346" s="208"/>
      <c r="X346" s="208"/>
      <c r="Y346" s="209"/>
      <c r="Z346" s="140"/>
    </row>
    <row r="347" spans="2:26" ht="20.100000000000001" customHeight="1" x14ac:dyDescent="0.15">
      <c r="B347" s="140"/>
      <c r="E347" s="203"/>
      <c r="F347" s="204">
        <v>900</v>
      </c>
      <c r="G347" s="205" t="s">
        <v>288</v>
      </c>
      <c r="H347" s="206"/>
      <c r="I347" s="206"/>
      <c r="J347" s="206"/>
      <c r="K347" s="207"/>
      <c r="L347" s="6"/>
      <c r="M347" s="7"/>
      <c r="N347" s="208" t="s">
        <v>289</v>
      </c>
      <c r="O347" s="208"/>
      <c r="P347" s="208"/>
      <c r="Q347" s="208"/>
      <c r="R347" s="208"/>
      <c r="S347" s="208"/>
      <c r="T347" s="208"/>
      <c r="U347" s="208"/>
      <c r="V347" s="208"/>
      <c r="W347" s="208"/>
      <c r="X347" s="208"/>
      <c r="Y347" s="209"/>
      <c r="Z347" s="140"/>
    </row>
    <row r="348" spans="2:26" ht="20.100000000000001" customHeight="1" x14ac:dyDescent="0.15">
      <c r="B348" s="140"/>
      <c r="E348" s="203"/>
      <c r="F348" s="204">
        <v>903</v>
      </c>
      <c r="G348" s="205" t="s">
        <v>290</v>
      </c>
      <c r="H348" s="206"/>
      <c r="I348" s="206"/>
      <c r="J348" s="206"/>
      <c r="K348" s="207"/>
      <c r="L348" s="6"/>
      <c r="M348" s="7"/>
      <c r="N348" s="208"/>
      <c r="O348" s="208"/>
      <c r="P348" s="208"/>
      <c r="Q348" s="208"/>
      <c r="R348" s="208"/>
      <c r="S348" s="208"/>
      <c r="T348" s="208"/>
      <c r="U348" s="208"/>
      <c r="V348" s="208"/>
      <c r="W348" s="208"/>
      <c r="X348" s="208"/>
      <c r="Y348" s="209"/>
      <c r="Z348" s="140"/>
    </row>
    <row r="349" spans="2:26" ht="30" customHeight="1" x14ac:dyDescent="0.15">
      <c r="B349" s="140"/>
      <c r="E349" s="203"/>
      <c r="F349" s="204">
        <v>904</v>
      </c>
      <c r="G349" s="205" t="s">
        <v>291</v>
      </c>
      <c r="H349" s="206"/>
      <c r="I349" s="206"/>
      <c r="J349" s="206"/>
      <c r="K349" s="207"/>
      <c r="L349" s="6"/>
      <c r="M349" s="7"/>
      <c r="N349" s="208" t="s">
        <v>292</v>
      </c>
      <c r="O349" s="208"/>
      <c r="P349" s="208"/>
      <c r="Q349" s="208"/>
      <c r="R349" s="208"/>
      <c r="S349" s="208"/>
      <c r="T349" s="208" t="s">
        <v>293</v>
      </c>
      <c r="U349" s="208"/>
      <c r="V349" s="208"/>
      <c r="W349" s="208"/>
      <c r="X349" s="208"/>
      <c r="Y349" s="209"/>
      <c r="Z349" s="140"/>
    </row>
    <row r="350" spans="2:26" ht="20.100000000000001" customHeight="1" x14ac:dyDescent="0.15">
      <c r="B350" s="140"/>
      <c r="E350" s="203"/>
      <c r="F350" s="204">
        <v>568</v>
      </c>
      <c r="G350" s="205" t="s">
        <v>294</v>
      </c>
      <c r="H350" s="206"/>
      <c r="I350" s="206"/>
      <c r="J350" s="206"/>
      <c r="K350" s="207"/>
      <c r="L350" s="6"/>
      <c r="M350" s="7"/>
      <c r="N350" s="208"/>
      <c r="O350" s="208"/>
      <c r="P350" s="208"/>
      <c r="Q350" s="208"/>
      <c r="R350" s="208"/>
      <c r="S350" s="208"/>
      <c r="T350" s="208"/>
      <c r="U350" s="208"/>
      <c r="V350" s="208"/>
      <c r="W350" s="208"/>
      <c r="X350" s="208"/>
      <c r="Y350" s="209"/>
      <c r="Z350" s="140"/>
    </row>
    <row r="351" spans="2:26" ht="20.100000000000001" customHeight="1" x14ac:dyDescent="0.15">
      <c r="B351" s="140"/>
      <c r="E351" s="203"/>
      <c r="F351" s="204">
        <v>569</v>
      </c>
      <c r="G351" s="205" t="s">
        <v>295</v>
      </c>
      <c r="H351" s="206"/>
      <c r="I351" s="206"/>
      <c r="J351" s="206"/>
      <c r="K351" s="207"/>
      <c r="L351" s="6"/>
      <c r="M351" s="7"/>
      <c r="N351" s="208" t="s">
        <v>296</v>
      </c>
      <c r="O351" s="208"/>
      <c r="P351" s="208"/>
      <c r="Q351" s="208"/>
      <c r="R351" s="208"/>
      <c r="S351" s="208"/>
      <c r="T351" s="208"/>
      <c r="U351" s="208"/>
      <c r="V351" s="208"/>
      <c r="W351" s="208"/>
      <c r="X351" s="208"/>
      <c r="Y351" s="209"/>
      <c r="Z351" s="140"/>
    </row>
    <row r="352" spans="2:26" ht="20.100000000000001" customHeight="1" x14ac:dyDescent="0.15">
      <c r="B352" s="140"/>
      <c r="E352" s="203"/>
      <c r="F352" s="204">
        <v>542</v>
      </c>
      <c r="G352" s="205" t="s">
        <v>297</v>
      </c>
      <c r="H352" s="206"/>
      <c r="I352" s="206"/>
      <c r="J352" s="206"/>
      <c r="K352" s="207"/>
      <c r="L352" s="6"/>
      <c r="M352" s="7"/>
      <c r="N352" s="208"/>
      <c r="O352" s="208"/>
      <c r="P352" s="208"/>
      <c r="Q352" s="208"/>
      <c r="R352" s="208"/>
      <c r="S352" s="208"/>
      <c r="T352" s="208" t="s">
        <v>298</v>
      </c>
      <c r="U352" s="208"/>
      <c r="V352" s="208"/>
      <c r="W352" s="208"/>
      <c r="X352" s="208"/>
      <c r="Y352" s="209"/>
      <c r="Z352" s="140"/>
    </row>
    <row r="353" spans="2:26" ht="20.100000000000001" customHeight="1" x14ac:dyDescent="0.15">
      <c r="B353" s="140"/>
      <c r="E353" s="203"/>
      <c r="F353" s="204">
        <v>512</v>
      </c>
      <c r="G353" s="205" t="s">
        <v>299</v>
      </c>
      <c r="H353" s="206"/>
      <c r="I353" s="206"/>
      <c r="J353" s="206"/>
      <c r="K353" s="207"/>
      <c r="L353" s="6"/>
      <c r="M353" s="7"/>
      <c r="N353" s="208"/>
      <c r="O353" s="208"/>
      <c r="P353" s="208"/>
      <c r="Q353" s="208"/>
      <c r="R353" s="208"/>
      <c r="S353" s="208"/>
      <c r="T353" s="208"/>
      <c r="U353" s="208"/>
      <c r="V353" s="208"/>
      <c r="W353" s="208"/>
      <c r="X353" s="208"/>
      <c r="Y353" s="209"/>
      <c r="Z353" s="140"/>
    </row>
    <row r="354" spans="2:26" ht="20.100000000000001" customHeight="1" x14ac:dyDescent="0.15">
      <c r="B354" s="140"/>
      <c r="E354" s="203"/>
      <c r="F354" s="204">
        <v>543</v>
      </c>
      <c r="G354" s="205" t="s">
        <v>300</v>
      </c>
      <c r="H354" s="206"/>
      <c r="I354" s="206"/>
      <c r="J354" s="206"/>
      <c r="K354" s="207"/>
      <c r="L354" s="6"/>
      <c r="M354" s="7"/>
      <c r="N354" s="208"/>
      <c r="O354" s="208"/>
      <c r="P354" s="208"/>
      <c r="Q354" s="208"/>
      <c r="R354" s="208"/>
      <c r="S354" s="208"/>
      <c r="T354" s="208" t="s">
        <v>301</v>
      </c>
      <c r="U354" s="208"/>
      <c r="V354" s="208"/>
      <c r="W354" s="208"/>
      <c r="X354" s="208"/>
      <c r="Y354" s="209"/>
      <c r="Z354" s="140"/>
    </row>
    <row r="355" spans="2:26" ht="20.100000000000001" customHeight="1" x14ac:dyDescent="0.15">
      <c r="B355" s="140"/>
      <c r="E355" s="210"/>
      <c r="F355" s="215">
        <v>583</v>
      </c>
      <c r="G355" s="212" t="s">
        <v>302</v>
      </c>
      <c r="H355" s="213"/>
      <c r="I355" s="213"/>
      <c r="J355" s="213"/>
      <c r="K355" s="214"/>
      <c r="L355" s="2"/>
      <c r="M355" s="3"/>
      <c r="N355" s="216"/>
      <c r="O355" s="216"/>
      <c r="P355" s="216"/>
      <c r="Q355" s="216"/>
      <c r="R355" s="216"/>
      <c r="S355" s="216"/>
      <c r="T355" s="216"/>
      <c r="U355" s="216"/>
      <c r="V355" s="216"/>
      <c r="W355" s="216"/>
      <c r="X355" s="216"/>
      <c r="Y355" s="217"/>
      <c r="Z355" s="140"/>
    </row>
    <row r="356" spans="2:26" ht="20.100000000000001" customHeight="1" x14ac:dyDescent="0.15">
      <c r="B356" s="140"/>
      <c r="E356" s="194" t="s">
        <v>358</v>
      </c>
      <c r="F356" s="195">
        <v>572</v>
      </c>
      <c r="G356" s="196" t="s">
        <v>303</v>
      </c>
      <c r="H356" s="197"/>
      <c r="I356" s="197"/>
      <c r="J356" s="197"/>
      <c r="K356" s="198"/>
      <c r="L356" s="4"/>
      <c r="M356" s="5"/>
      <c r="N356" s="199"/>
      <c r="O356" s="199"/>
      <c r="P356" s="199"/>
      <c r="Q356" s="199"/>
      <c r="R356" s="199"/>
      <c r="S356" s="199"/>
      <c r="T356" s="199"/>
      <c r="U356" s="199"/>
      <c r="V356" s="199"/>
      <c r="W356" s="199"/>
      <c r="X356" s="199"/>
      <c r="Y356" s="200"/>
      <c r="Z356" s="140"/>
    </row>
    <row r="357" spans="2:26" ht="20.100000000000001" customHeight="1" x14ac:dyDescent="0.15">
      <c r="B357" s="140"/>
      <c r="E357" s="203"/>
      <c r="F357" s="204">
        <v>573</v>
      </c>
      <c r="G357" s="205" t="s">
        <v>304</v>
      </c>
      <c r="H357" s="206"/>
      <c r="I357" s="206"/>
      <c r="J357" s="206"/>
      <c r="K357" s="207"/>
      <c r="L357" s="6"/>
      <c r="M357" s="7"/>
      <c r="N357" s="208" t="s">
        <v>305</v>
      </c>
      <c r="O357" s="208"/>
      <c r="P357" s="208"/>
      <c r="Q357" s="208"/>
      <c r="R357" s="208"/>
      <c r="S357" s="208"/>
      <c r="T357" s="208"/>
      <c r="U357" s="208"/>
      <c r="V357" s="208"/>
      <c r="W357" s="208"/>
      <c r="X357" s="208"/>
      <c r="Y357" s="209"/>
      <c r="Z357" s="140"/>
    </row>
    <row r="358" spans="2:26" ht="30" customHeight="1" x14ac:dyDescent="0.15">
      <c r="B358" s="140"/>
      <c r="E358" s="203"/>
      <c r="F358" s="204">
        <v>574</v>
      </c>
      <c r="G358" s="205" t="s">
        <v>306</v>
      </c>
      <c r="H358" s="206"/>
      <c r="I358" s="206"/>
      <c r="J358" s="206"/>
      <c r="K358" s="207"/>
      <c r="L358" s="6"/>
      <c r="M358" s="7"/>
      <c r="N358" s="208" t="s">
        <v>307</v>
      </c>
      <c r="O358" s="208"/>
      <c r="P358" s="208"/>
      <c r="Q358" s="208"/>
      <c r="R358" s="208"/>
      <c r="S358" s="208"/>
      <c r="T358" s="208"/>
      <c r="U358" s="208"/>
      <c r="V358" s="208"/>
      <c r="W358" s="208"/>
      <c r="X358" s="208"/>
      <c r="Y358" s="209"/>
      <c r="Z358" s="140"/>
    </row>
    <row r="359" spans="2:26" ht="20.100000000000001" customHeight="1" x14ac:dyDescent="0.15">
      <c r="B359" s="140"/>
      <c r="E359" s="210"/>
      <c r="F359" s="215">
        <v>575</v>
      </c>
      <c r="G359" s="212" t="s">
        <v>308</v>
      </c>
      <c r="H359" s="213"/>
      <c r="I359" s="213"/>
      <c r="J359" s="213"/>
      <c r="K359" s="214"/>
      <c r="L359" s="2"/>
      <c r="M359" s="3"/>
      <c r="N359" s="216"/>
      <c r="O359" s="216"/>
      <c r="P359" s="216"/>
      <c r="Q359" s="216"/>
      <c r="R359" s="216"/>
      <c r="S359" s="216"/>
      <c r="T359" s="216"/>
      <c r="U359" s="216"/>
      <c r="V359" s="216"/>
      <c r="W359" s="216"/>
      <c r="X359" s="216"/>
      <c r="Y359" s="217"/>
      <c r="Z359" s="140"/>
    </row>
    <row r="360" spans="2:26" ht="30" customHeight="1" x14ac:dyDescent="0.15">
      <c r="B360" s="140"/>
      <c r="E360" s="250" t="s">
        <v>356</v>
      </c>
      <c r="F360" s="251">
        <v>611</v>
      </c>
      <c r="G360" s="233" t="s">
        <v>309</v>
      </c>
      <c r="H360" s="234"/>
      <c r="I360" s="234"/>
      <c r="J360" s="234"/>
      <c r="K360" s="235"/>
      <c r="L360" s="8"/>
      <c r="M360" s="9"/>
      <c r="N360" s="252" t="s">
        <v>310</v>
      </c>
      <c r="O360" s="252"/>
      <c r="P360" s="252"/>
      <c r="Q360" s="252"/>
      <c r="R360" s="252"/>
      <c r="S360" s="252"/>
      <c r="T360" s="252"/>
      <c r="U360" s="252"/>
      <c r="V360" s="252"/>
      <c r="W360" s="252"/>
      <c r="X360" s="252"/>
      <c r="Y360" s="253"/>
      <c r="Z360" s="140"/>
    </row>
    <row r="361" spans="2:26" ht="20.100000000000001" customHeight="1" x14ac:dyDescent="0.15">
      <c r="B361" s="140"/>
      <c r="E361" s="194" t="s">
        <v>311</v>
      </c>
      <c r="F361" s="195">
        <v>591</v>
      </c>
      <c r="G361" s="196" t="s">
        <v>312</v>
      </c>
      <c r="H361" s="197"/>
      <c r="I361" s="197"/>
      <c r="J361" s="197"/>
      <c r="K361" s="198"/>
      <c r="L361" s="4"/>
      <c r="M361" s="5"/>
      <c r="N361" s="199" t="s">
        <v>317</v>
      </c>
      <c r="O361" s="199"/>
      <c r="P361" s="199"/>
      <c r="Q361" s="199"/>
      <c r="R361" s="199"/>
      <c r="S361" s="199"/>
      <c r="T361" s="199"/>
      <c r="U361" s="199"/>
      <c r="V361" s="199"/>
      <c r="W361" s="199"/>
      <c r="X361" s="199"/>
      <c r="Y361" s="200"/>
      <c r="Z361" s="140"/>
    </row>
    <row r="362" spans="2:26" ht="20.100000000000001" customHeight="1" x14ac:dyDescent="0.15">
      <c r="B362" s="140"/>
      <c r="E362" s="203"/>
      <c r="F362" s="204">
        <v>592</v>
      </c>
      <c r="G362" s="205" t="s">
        <v>313</v>
      </c>
      <c r="H362" s="206"/>
      <c r="I362" s="206"/>
      <c r="J362" s="206"/>
      <c r="K362" s="207"/>
      <c r="L362" s="6"/>
      <c r="M362" s="7"/>
      <c r="N362" s="208" t="s">
        <v>318</v>
      </c>
      <c r="O362" s="208"/>
      <c r="P362" s="208"/>
      <c r="Q362" s="208"/>
      <c r="R362" s="208"/>
      <c r="S362" s="208"/>
      <c r="T362" s="208"/>
      <c r="U362" s="208"/>
      <c r="V362" s="208"/>
      <c r="W362" s="208"/>
      <c r="X362" s="208"/>
      <c r="Y362" s="209"/>
      <c r="Z362" s="140"/>
    </row>
    <row r="363" spans="2:26" ht="20.100000000000001" customHeight="1" x14ac:dyDescent="0.15">
      <c r="B363" s="140"/>
      <c r="E363" s="203"/>
      <c r="F363" s="204">
        <v>593</v>
      </c>
      <c r="G363" s="205" t="s">
        <v>314</v>
      </c>
      <c r="H363" s="206"/>
      <c r="I363" s="206"/>
      <c r="J363" s="206"/>
      <c r="K363" s="207"/>
      <c r="L363" s="6"/>
      <c r="M363" s="7"/>
      <c r="N363" s="208" t="s">
        <v>319</v>
      </c>
      <c r="O363" s="208"/>
      <c r="P363" s="208"/>
      <c r="Q363" s="208"/>
      <c r="R363" s="208"/>
      <c r="S363" s="208"/>
      <c r="T363" s="208"/>
      <c r="U363" s="208"/>
      <c r="V363" s="208"/>
      <c r="W363" s="208"/>
      <c r="X363" s="208"/>
      <c r="Y363" s="209"/>
      <c r="Z363" s="140"/>
    </row>
    <row r="364" spans="2:26" ht="20.100000000000001" customHeight="1" x14ac:dyDescent="0.15">
      <c r="B364" s="140"/>
      <c r="E364" s="203"/>
      <c r="F364" s="204">
        <v>594</v>
      </c>
      <c r="G364" s="205" t="s">
        <v>315</v>
      </c>
      <c r="H364" s="206"/>
      <c r="I364" s="206"/>
      <c r="J364" s="206"/>
      <c r="K364" s="207"/>
      <c r="L364" s="6"/>
      <c r="M364" s="7"/>
      <c r="N364" s="208" t="s">
        <v>320</v>
      </c>
      <c r="O364" s="208"/>
      <c r="P364" s="208"/>
      <c r="Q364" s="208"/>
      <c r="R364" s="208"/>
      <c r="S364" s="208"/>
      <c r="T364" s="208"/>
      <c r="U364" s="208"/>
      <c r="V364" s="208"/>
      <c r="W364" s="208"/>
      <c r="X364" s="208"/>
      <c r="Y364" s="209"/>
      <c r="Z364" s="140"/>
    </row>
    <row r="365" spans="2:26" ht="30" customHeight="1" x14ac:dyDescent="0.15">
      <c r="B365" s="140"/>
      <c r="E365" s="210"/>
      <c r="F365" s="215">
        <v>595</v>
      </c>
      <c r="G365" s="212" t="s">
        <v>316</v>
      </c>
      <c r="H365" s="213"/>
      <c r="I365" s="213"/>
      <c r="J365" s="213"/>
      <c r="K365" s="214"/>
      <c r="L365" s="2"/>
      <c r="M365" s="3"/>
      <c r="N365" s="216" t="s">
        <v>321</v>
      </c>
      <c r="O365" s="216"/>
      <c r="P365" s="216"/>
      <c r="Q365" s="216"/>
      <c r="R365" s="216"/>
      <c r="S365" s="216"/>
      <c r="T365" s="216"/>
      <c r="U365" s="216"/>
      <c r="V365" s="216"/>
      <c r="W365" s="216"/>
      <c r="X365" s="216"/>
      <c r="Y365" s="217"/>
      <c r="Z365" s="140"/>
    </row>
    <row r="366" spans="2:26" ht="60" customHeight="1" x14ac:dyDescent="0.15">
      <c r="B366" s="140"/>
      <c r="E366" s="194" t="s">
        <v>357</v>
      </c>
      <c r="F366" s="195">
        <v>580</v>
      </c>
      <c r="G366" s="196" t="s">
        <v>322</v>
      </c>
      <c r="H366" s="197"/>
      <c r="I366" s="197"/>
      <c r="J366" s="197"/>
      <c r="K366" s="198"/>
      <c r="L366" s="4"/>
      <c r="M366" s="5"/>
      <c r="N366" s="199"/>
      <c r="O366" s="199"/>
      <c r="P366" s="199"/>
      <c r="Q366" s="199"/>
      <c r="R366" s="199"/>
      <c r="S366" s="199"/>
      <c r="T366" s="199" t="s">
        <v>323</v>
      </c>
      <c r="U366" s="199"/>
      <c r="V366" s="199"/>
      <c r="W366" s="199"/>
      <c r="X366" s="199"/>
      <c r="Y366" s="200"/>
      <c r="Z366" s="140"/>
    </row>
    <row r="367" spans="2:26" ht="20.100000000000001" customHeight="1" x14ac:dyDescent="0.15">
      <c r="B367" s="140"/>
      <c r="E367" s="203"/>
      <c r="F367" s="204">
        <v>581</v>
      </c>
      <c r="G367" s="205" t="s">
        <v>324</v>
      </c>
      <c r="H367" s="206"/>
      <c r="I367" s="206"/>
      <c r="J367" s="206"/>
      <c r="K367" s="207"/>
      <c r="L367" s="6"/>
      <c r="M367" s="7"/>
      <c r="N367" s="208"/>
      <c r="O367" s="208"/>
      <c r="P367" s="208"/>
      <c r="Q367" s="208"/>
      <c r="R367" s="208"/>
      <c r="S367" s="208"/>
      <c r="T367" s="208"/>
      <c r="U367" s="208"/>
      <c r="V367" s="208"/>
      <c r="W367" s="208"/>
      <c r="X367" s="208"/>
      <c r="Y367" s="209"/>
      <c r="Z367" s="140"/>
    </row>
    <row r="368" spans="2:26" ht="20.100000000000001" customHeight="1" x14ac:dyDescent="0.15">
      <c r="B368" s="140"/>
      <c r="E368" s="210"/>
      <c r="F368" s="215">
        <v>582</v>
      </c>
      <c r="G368" s="212" t="s">
        <v>325</v>
      </c>
      <c r="H368" s="213"/>
      <c r="I368" s="213"/>
      <c r="J368" s="213"/>
      <c r="K368" s="214"/>
      <c r="L368" s="2"/>
      <c r="M368" s="3"/>
      <c r="N368" s="216" t="s">
        <v>326</v>
      </c>
      <c r="O368" s="216"/>
      <c r="P368" s="216"/>
      <c r="Q368" s="216"/>
      <c r="R368" s="216"/>
      <c r="S368" s="216"/>
      <c r="T368" s="216"/>
      <c r="U368" s="216"/>
      <c r="V368" s="216"/>
      <c r="W368" s="216"/>
      <c r="X368" s="216"/>
      <c r="Y368" s="217"/>
      <c r="Z368" s="140"/>
    </row>
    <row r="369" spans="2:27" ht="20.100000000000001" customHeight="1" x14ac:dyDescent="0.15">
      <c r="B369" s="140"/>
      <c r="E369" s="194" t="s">
        <v>327</v>
      </c>
      <c r="F369" s="195">
        <v>630</v>
      </c>
      <c r="G369" s="196" t="s">
        <v>328</v>
      </c>
      <c r="H369" s="197"/>
      <c r="I369" s="197"/>
      <c r="J369" s="197"/>
      <c r="K369" s="198"/>
      <c r="L369" s="4"/>
      <c r="M369" s="5"/>
      <c r="N369" s="199" t="s">
        <v>333</v>
      </c>
      <c r="O369" s="199"/>
      <c r="P369" s="199"/>
      <c r="Q369" s="199"/>
      <c r="R369" s="199"/>
      <c r="S369" s="199"/>
      <c r="T369" s="199" t="s">
        <v>334</v>
      </c>
      <c r="U369" s="199"/>
      <c r="V369" s="199"/>
      <c r="W369" s="199"/>
      <c r="X369" s="199"/>
      <c r="Y369" s="200"/>
      <c r="Z369" s="140"/>
    </row>
    <row r="370" spans="2:27" ht="20.100000000000001" customHeight="1" x14ac:dyDescent="0.15">
      <c r="B370" s="140"/>
      <c r="E370" s="203"/>
      <c r="F370" s="204">
        <v>640</v>
      </c>
      <c r="G370" s="205" t="s">
        <v>329</v>
      </c>
      <c r="H370" s="206"/>
      <c r="I370" s="206"/>
      <c r="J370" s="206"/>
      <c r="K370" s="207"/>
      <c r="L370" s="6"/>
      <c r="M370" s="7"/>
      <c r="N370" s="208"/>
      <c r="O370" s="208"/>
      <c r="P370" s="208"/>
      <c r="Q370" s="208"/>
      <c r="R370" s="208"/>
      <c r="S370" s="208"/>
      <c r="T370" s="208"/>
      <c r="U370" s="208"/>
      <c r="V370" s="208"/>
      <c r="W370" s="208"/>
      <c r="X370" s="208"/>
      <c r="Y370" s="209"/>
      <c r="Z370" s="140"/>
    </row>
    <row r="371" spans="2:27" ht="20.100000000000001" customHeight="1" x14ac:dyDescent="0.15">
      <c r="B371" s="140"/>
      <c r="E371" s="203"/>
      <c r="F371" s="204">
        <v>650</v>
      </c>
      <c r="G371" s="205" t="s">
        <v>330</v>
      </c>
      <c r="H371" s="206"/>
      <c r="I371" s="206"/>
      <c r="J371" s="206"/>
      <c r="K371" s="207"/>
      <c r="L371" s="6"/>
      <c r="M371" s="7"/>
      <c r="N371" s="208" t="s">
        <v>335</v>
      </c>
      <c r="O371" s="208"/>
      <c r="P371" s="208"/>
      <c r="Q371" s="208"/>
      <c r="R371" s="208"/>
      <c r="S371" s="208"/>
      <c r="T371" s="208" t="s">
        <v>336</v>
      </c>
      <c r="U371" s="208"/>
      <c r="V371" s="208"/>
      <c r="W371" s="208"/>
      <c r="X371" s="208"/>
      <c r="Y371" s="209"/>
      <c r="Z371" s="140"/>
    </row>
    <row r="372" spans="2:27" ht="20.100000000000001" customHeight="1" x14ac:dyDescent="0.15">
      <c r="B372" s="140"/>
      <c r="E372" s="203"/>
      <c r="F372" s="204">
        <v>631</v>
      </c>
      <c r="G372" s="205" t="s">
        <v>331</v>
      </c>
      <c r="H372" s="206"/>
      <c r="I372" s="206"/>
      <c r="J372" s="206"/>
      <c r="K372" s="207"/>
      <c r="L372" s="6"/>
      <c r="M372" s="7"/>
      <c r="N372" s="208" t="s">
        <v>337</v>
      </c>
      <c r="O372" s="208"/>
      <c r="P372" s="208"/>
      <c r="Q372" s="208"/>
      <c r="R372" s="208"/>
      <c r="S372" s="208"/>
      <c r="T372" s="208" t="s">
        <v>338</v>
      </c>
      <c r="U372" s="208"/>
      <c r="V372" s="208"/>
      <c r="W372" s="208"/>
      <c r="X372" s="208"/>
      <c r="Y372" s="209"/>
      <c r="Z372" s="140"/>
    </row>
    <row r="373" spans="2:27" ht="20.100000000000001" customHeight="1" x14ac:dyDescent="0.15">
      <c r="B373" s="140"/>
      <c r="E373" s="210"/>
      <c r="F373" s="215">
        <v>800</v>
      </c>
      <c r="G373" s="212" t="s">
        <v>332</v>
      </c>
      <c r="H373" s="213"/>
      <c r="I373" s="213"/>
      <c r="J373" s="213"/>
      <c r="K373" s="214"/>
      <c r="L373" s="2"/>
      <c r="M373" s="3"/>
      <c r="N373" s="216"/>
      <c r="O373" s="216"/>
      <c r="P373" s="216"/>
      <c r="Q373" s="216"/>
      <c r="R373" s="216"/>
      <c r="S373" s="216"/>
      <c r="T373" s="216"/>
      <c r="U373" s="216"/>
      <c r="V373" s="216"/>
      <c r="W373" s="216"/>
      <c r="X373" s="216"/>
      <c r="Y373" s="217"/>
      <c r="Z373" s="140"/>
    </row>
    <row r="374" spans="2:27" ht="20.100000000000001" customHeight="1" x14ac:dyDescent="0.15">
      <c r="B374" s="140"/>
      <c r="E374" s="194" t="s">
        <v>242</v>
      </c>
      <c r="F374" s="195">
        <v>902</v>
      </c>
      <c r="G374" s="196" t="s">
        <v>339</v>
      </c>
      <c r="H374" s="197"/>
      <c r="I374" s="197"/>
      <c r="J374" s="197"/>
      <c r="K374" s="198"/>
      <c r="L374" s="4"/>
      <c r="M374" s="5"/>
      <c r="N374" s="199" t="s">
        <v>340</v>
      </c>
      <c r="O374" s="199"/>
      <c r="P374" s="199"/>
      <c r="Q374" s="199"/>
      <c r="R374" s="199"/>
      <c r="S374" s="199"/>
      <c r="T374" s="199"/>
      <c r="U374" s="199"/>
      <c r="V374" s="199"/>
      <c r="W374" s="199"/>
      <c r="X374" s="199"/>
      <c r="Y374" s="200"/>
      <c r="Z374" s="140"/>
    </row>
    <row r="375" spans="2:27" ht="20.100000000000001" customHeight="1" x14ac:dyDescent="0.15">
      <c r="B375" s="140"/>
      <c r="E375" s="203"/>
      <c r="F375" s="204">
        <v>905</v>
      </c>
      <c r="G375" s="205" t="s">
        <v>341</v>
      </c>
      <c r="H375" s="206"/>
      <c r="I375" s="206"/>
      <c r="J375" s="206"/>
      <c r="K375" s="207"/>
      <c r="L375" s="6"/>
      <c r="M375" s="7"/>
      <c r="N375" s="208" t="s">
        <v>342</v>
      </c>
      <c r="O375" s="208"/>
      <c r="P375" s="208"/>
      <c r="Q375" s="208"/>
      <c r="R375" s="208"/>
      <c r="S375" s="208"/>
      <c r="T375" s="208" t="s">
        <v>343</v>
      </c>
      <c r="U375" s="208"/>
      <c r="V375" s="208"/>
      <c r="W375" s="208"/>
      <c r="X375" s="208"/>
      <c r="Y375" s="209"/>
      <c r="Z375" s="140"/>
    </row>
    <row r="376" spans="2:27" ht="20.100000000000001" customHeight="1" x14ac:dyDescent="0.15">
      <c r="B376" s="140"/>
      <c r="E376" s="203"/>
      <c r="F376" s="204">
        <v>906</v>
      </c>
      <c r="G376" s="205" t="s">
        <v>344</v>
      </c>
      <c r="H376" s="206"/>
      <c r="I376" s="206"/>
      <c r="J376" s="206"/>
      <c r="K376" s="207"/>
      <c r="L376" s="6"/>
      <c r="M376" s="7"/>
      <c r="N376" s="208" t="s">
        <v>345</v>
      </c>
      <c r="O376" s="208"/>
      <c r="P376" s="208"/>
      <c r="Q376" s="208"/>
      <c r="R376" s="208"/>
      <c r="S376" s="208"/>
      <c r="T376" s="208"/>
      <c r="U376" s="208"/>
      <c r="V376" s="208"/>
      <c r="W376" s="208"/>
      <c r="X376" s="208"/>
      <c r="Y376" s="209"/>
      <c r="Z376" s="140"/>
    </row>
    <row r="377" spans="2:27" ht="20.100000000000001" customHeight="1" x14ac:dyDescent="0.15">
      <c r="B377" s="140"/>
      <c r="E377" s="203"/>
      <c r="F377" s="204">
        <v>907</v>
      </c>
      <c r="G377" s="205" t="s">
        <v>346</v>
      </c>
      <c r="H377" s="206"/>
      <c r="I377" s="206"/>
      <c r="J377" s="206"/>
      <c r="K377" s="207"/>
      <c r="L377" s="6"/>
      <c r="M377" s="7"/>
      <c r="N377" s="208"/>
      <c r="O377" s="208"/>
      <c r="P377" s="208"/>
      <c r="Q377" s="208"/>
      <c r="R377" s="208"/>
      <c r="S377" s="208"/>
      <c r="T377" s="208"/>
      <c r="U377" s="208"/>
      <c r="V377" s="208"/>
      <c r="W377" s="208"/>
      <c r="X377" s="208"/>
      <c r="Y377" s="209"/>
      <c r="Z377" s="140"/>
    </row>
    <row r="378" spans="2:27" ht="20.100000000000001" customHeight="1" x14ac:dyDescent="0.15">
      <c r="B378" s="140"/>
      <c r="E378" s="203"/>
      <c r="F378" s="204">
        <v>908</v>
      </c>
      <c r="G378" s="205" t="s">
        <v>347</v>
      </c>
      <c r="H378" s="206"/>
      <c r="I378" s="206"/>
      <c r="J378" s="206"/>
      <c r="K378" s="207"/>
      <c r="L378" s="6"/>
      <c r="M378" s="7"/>
      <c r="N378" s="208" t="s">
        <v>348</v>
      </c>
      <c r="O378" s="208"/>
      <c r="P378" s="208"/>
      <c r="Q378" s="208"/>
      <c r="R378" s="208"/>
      <c r="S378" s="208"/>
      <c r="T378" s="208" t="s">
        <v>349</v>
      </c>
      <c r="U378" s="208"/>
      <c r="V378" s="208"/>
      <c r="W378" s="208"/>
      <c r="X378" s="208"/>
      <c r="Y378" s="209"/>
      <c r="Z378" s="140"/>
    </row>
    <row r="379" spans="2:27" ht="20.100000000000001" customHeight="1" x14ac:dyDescent="0.15">
      <c r="B379" s="140"/>
      <c r="E379" s="203"/>
      <c r="F379" s="204">
        <v>909</v>
      </c>
      <c r="G379" s="205" t="s">
        <v>350</v>
      </c>
      <c r="H379" s="206"/>
      <c r="I379" s="206"/>
      <c r="J379" s="206"/>
      <c r="K379" s="207"/>
      <c r="L379" s="6"/>
      <c r="M379" s="7"/>
      <c r="N379" s="208" t="s">
        <v>351</v>
      </c>
      <c r="O379" s="208"/>
      <c r="P379" s="208"/>
      <c r="Q379" s="208"/>
      <c r="R379" s="208"/>
      <c r="S379" s="208"/>
      <c r="T379" s="208"/>
      <c r="U379" s="208"/>
      <c r="V379" s="208"/>
      <c r="W379" s="208"/>
      <c r="X379" s="208"/>
      <c r="Y379" s="209"/>
      <c r="Z379" s="140"/>
    </row>
    <row r="380" spans="2:27" ht="20.100000000000001" customHeight="1" x14ac:dyDescent="0.15">
      <c r="B380" s="140"/>
      <c r="E380" s="203"/>
      <c r="F380" s="204">
        <v>910</v>
      </c>
      <c r="G380" s="205" t="s">
        <v>352</v>
      </c>
      <c r="H380" s="206"/>
      <c r="I380" s="206"/>
      <c r="J380" s="206"/>
      <c r="K380" s="207"/>
      <c r="L380" s="6"/>
      <c r="M380" s="7"/>
      <c r="N380" s="208" t="s">
        <v>353</v>
      </c>
      <c r="O380" s="208"/>
      <c r="P380" s="208"/>
      <c r="Q380" s="208"/>
      <c r="R380" s="208"/>
      <c r="S380" s="208"/>
      <c r="T380" s="208"/>
      <c r="U380" s="208"/>
      <c r="V380" s="208"/>
      <c r="W380" s="208"/>
      <c r="X380" s="208"/>
      <c r="Y380" s="209"/>
      <c r="Z380" s="140"/>
    </row>
    <row r="381" spans="2:27" ht="20.100000000000001" customHeight="1" x14ac:dyDescent="0.15">
      <c r="B381" s="140"/>
      <c r="E381" s="210"/>
      <c r="F381" s="215">
        <v>999</v>
      </c>
      <c r="G381" s="212" t="s">
        <v>359</v>
      </c>
      <c r="H381" s="213"/>
      <c r="I381" s="213"/>
      <c r="J381" s="213"/>
      <c r="K381" s="214"/>
      <c r="L381" s="2"/>
      <c r="M381" s="3"/>
      <c r="N381" s="216"/>
      <c r="O381" s="216"/>
      <c r="P381" s="216"/>
      <c r="Q381" s="216"/>
      <c r="R381" s="216"/>
      <c r="S381" s="216"/>
      <c r="T381" s="216"/>
      <c r="U381" s="216"/>
      <c r="V381" s="216"/>
      <c r="W381" s="216"/>
      <c r="X381" s="216"/>
      <c r="Y381" s="217"/>
      <c r="Z381" s="140"/>
    </row>
    <row r="382" spans="2:27" ht="30" customHeight="1" x14ac:dyDescent="0.15">
      <c r="B382" s="140"/>
      <c r="E382" s="254" t="s">
        <v>386</v>
      </c>
      <c r="F382" s="251">
        <v>991</v>
      </c>
      <c r="G382" s="255" t="s">
        <v>354</v>
      </c>
      <c r="H382" s="256"/>
      <c r="I382" s="256"/>
      <c r="J382" s="256"/>
      <c r="K382" s="257"/>
      <c r="L382" s="8"/>
      <c r="M382" s="9"/>
      <c r="N382" s="252" t="s">
        <v>355</v>
      </c>
      <c r="O382" s="252"/>
      <c r="P382" s="252"/>
      <c r="Q382" s="252"/>
      <c r="R382" s="252"/>
      <c r="S382" s="252"/>
      <c r="T382" s="252"/>
      <c r="U382" s="252"/>
      <c r="V382" s="252"/>
      <c r="W382" s="252"/>
      <c r="X382" s="252"/>
      <c r="Y382" s="253"/>
      <c r="Z382" s="140"/>
    </row>
    <row r="383" spans="2:27" ht="20.100000000000001" customHeight="1" x14ac:dyDescent="0.15">
      <c r="B383" s="140"/>
      <c r="E383" s="258" t="s">
        <v>393</v>
      </c>
      <c r="F383" s="259"/>
      <c r="G383" s="259"/>
      <c r="H383" s="259"/>
      <c r="I383" s="259"/>
      <c r="J383" s="259"/>
      <c r="K383" s="259"/>
      <c r="L383" s="259"/>
      <c r="M383" s="259"/>
      <c r="N383" s="259"/>
      <c r="O383" s="259"/>
      <c r="P383" s="259"/>
      <c r="Q383" s="259"/>
      <c r="R383" s="259"/>
      <c r="S383" s="259"/>
      <c r="T383" s="259"/>
      <c r="U383" s="259"/>
      <c r="V383" s="259"/>
      <c r="W383" s="259"/>
      <c r="X383" s="259"/>
      <c r="Y383" s="259"/>
      <c r="AA383" s="108"/>
    </row>
    <row r="384" spans="2:27" ht="20.100000000000001" customHeight="1" x14ac:dyDescent="0.15">
      <c r="B384" s="140"/>
      <c r="E384" s="260"/>
      <c r="F384" s="261"/>
      <c r="G384" s="261"/>
      <c r="H384" s="261"/>
      <c r="I384" s="261"/>
      <c r="J384" s="261"/>
      <c r="K384" s="261"/>
      <c r="L384" s="261"/>
      <c r="M384" s="261"/>
      <c r="N384" s="261"/>
      <c r="O384" s="261"/>
      <c r="P384" s="261"/>
      <c r="Q384" s="261"/>
      <c r="R384" s="261"/>
      <c r="S384" s="261"/>
      <c r="T384" s="261"/>
      <c r="U384" s="261"/>
      <c r="V384" s="261"/>
      <c r="W384" s="261"/>
      <c r="X384" s="261"/>
      <c r="Y384" s="261"/>
      <c r="AA384" s="108"/>
    </row>
    <row r="385" spans="1:27" ht="20.100000000000001" customHeight="1" x14ac:dyDescent="0.15">
      <c r="A385" s="67"/>
      <c r="B385" s="140"/>
      <c r="D385" s="92">
        <v>6</v>
      </c>
      <c r="E385" s="262" t="s">
        <v>374</v>
      </c>
      <c r="F385" s="67"/>
      <c r="G385" s="67"/>
      <c r="H385" s="67"/>
      <c r="I385" s="67"/>
      <c r="J385" s="67"/>
      <c r="K385" s="67"/>
      <c r="L385" s="67"/>
      <c r="M385" s="67"/>
      <c r="N385" s="67"/>
      <c r="O385" s="67"/>
      <c r="P385" s="67"/>
      <c r="Q385" s="67"/>
      <c r="R385" s="67"/>
      <c r="S385" s="67"/>
      <c r="T385" s="67"/>
      <c r="U385" s="67"/>
      <c r="V385" s="67"/>
      <c r="W385" s="67"/>
      <c r="X385" s="67"/>
      <c r="Y385" s="67"/>
      <c r="Z385" s="140"/>
    </row>
    <row r="386" spans="1:27" ht="60" customHeight="1" x14ac:dyDescent="0.15">
      <c r="A386" s="67">
        <f>IFERROR(IF(AND($L381="○",TRIM($E386)=""),1001,0),3)</f>
        <v>0</v>
      </c>
      <c r="B386" s="140"/>
      <c r="E386" s="46"/>
      <c r="F386" s="47"/>
      <c r="G386" s="47"/>
      <c r="H386" s="47"/>
      <c r="I386" s="47"/>
      <c r="J386" s="47"/>
      <c r="K386" s="47"/>
      <c r="L386" s="47"/>
      <c r="M386" s="47"/>
      <c r="N386" s="47"/>
      <c r="O386" s="47"/>
      <c r="P386" s="47"/>
      <c r="Q386" s="47"/>
      <c r="R386" s="47"/>
      <c r="S386" s="47"/>
      <c r="T386" s="47"/>
      <c r="U386" s="47"/>
      <c r="V386" s="47"/>
      <c r="W386" s="47"/>
      <c r="X386" s="47"/>
      <c r="Y386" s="47"/>
      <c r="Z386" s="140"/>
    </row>
    <row r="387" spans="1:27" ht="20.100000000000001" customHeight="1" x14ac:dyDescent="0.15">
      <c r="B387" s="140"/>
      <c r="F387" s="264"/>
      <c r="L387" s="265"/>
      <c r="M387" s="265"/>
      <c r="N387" s="265"/>
      <c r="O387" s="265"/>
      <c r="P387" s="265"/>
      <c r="Q387" s="265"/>
      <c r="R387" s="265"/>
      <c r="S387" s="265"/>
      <c r="T387" s="265"/>
      <c r="U387" s="265"/>
      <c r="V387" s="265"/>
      <c r="W387" s="265"/>
      <c r="X387" s="265"/>
      <c r="Y387" s="265"/>
      <c r="AA387" s="108"/>
    </row>
    <row r="388" spans="1:27" ht="20.100000000000001" customHeight="1" x14ac:dyDescent="0.15">
      <c r="B388" s="140"/>
      <c r="C388" s="145"/>
      <c r="D388" s="146"/>
      <c r="E388" s="266"/>
      <c r="F388" s="266"/>
      <c r="G388" s="267"/>
      <c r="H388" s="267"/>
      <c r="I388" s="267"/>
      <c r="J388" s="267"/>
      <c r="K388" s="267"/>
      <c r="L388" s="266"/>
      <c r="M388" s="266"/>
      <c r="N388" s="266"/>
      <c r="O388" s="266"/>
      <c r="P388" s="266"/>
      <c r="Q388" s="266"/>
      <c r="R388" s="266"/>
      <c r="S388" s="266"/>
      <c r="T388" s="266"/>
      <c r="U388" s="266"/>
      <c r="V388" s="266"/>
      <c r="W388" s="266"/>
      <c r="X388" s="266"/>
      <c r="Y388" s="266"/>
      <c r="Z388" s="268"/>
      <c r="AA388" s="108"/>
    </row>
    <row r="389" spans="1:27" ht="13.5" customHeight="1" x14ac:dyDescent="0.15"/>
  </sheetData>
  <sheetProtection algorithmName="SHA-512" hashValue="ueW7+ISEXoMBaLaiaVO4YWD9s05Zo3MlPBf2hXLQS1Y0t50nVf62N1JeR4U804PIjL1+6YctZsyQLB+oiu4AiQ==" saltValue="Ds7XRpPEEedewJJrQA1RnQ==" spinCount="100000" sheet="1" objects="1" scenarios="1"/>
  <dataConsolidate/>
  <mergeCells count="666">
    <mergeCell ref="E260:E264"/>
    <mergeCell ref="G260:K260"/>
    <mergeCell ref="L260:M260"/>
    <mergeCell ref="N260:Y260"/>
    <mergeCell ref="G261:K261"/>
    <mergeCell ref="L261:M261"/>
    <mergeCell ref="N261:Y261"/>
    <mergeCell ref="G262:K262"/>
    <mergeCell ref="L262:M262"/>
    <mergeCell ref="N262:Y262"/>
    <mergeCell ref="G263:K263"/>
    <mergeCell ref="L263:M263"/>
    <mergeCell ref="N263:Y263"/>
    <mergeCell ref="G264:K264"/>
    <mergeCell ref="L264:M264"/>
    <mergeCell ref="N264:Y264"/>
    <mergeCell ref="G380:K380"/>
    <mergeCell ref="E384:Y384"/>
    <mergeCell ref="E383:Y383"/>
    <mergeCell ref="T376:Y376"/>
    <mergeCell ref="G381:K381"/>
    <mergeCell ref="L381:M381"/>
    <mergeCell ref="N381:S381"/>
    <mergeCell ref="T381:Y381"/>
    <mergeCell ref="G382:K382"/>
    <mergeCell ref="L382:M382"/>
    <mergeCell ref="N382:S382"/>
    <mergeCell ref="T382:Y382"/>
    <mergeCell ref="G377:K377"/>
    <mergeCell ref="L377:M377"/>
    <mergeCell ref="N377:S377"/>
    <mergeCell ref="T377:Y377"/>
    <mergeCell ref="G378:K378"/>
    <mergeCell ref="L378:M378"/>
    <mergeCell ref="N378:S378"/>
    <mergeCell ref="T378:Y378"/>
    <mergeCell ref="L380:M380"/>
    <mergeCell ref="N380:S380"/>
    <mergeCell ref="T380:Y380"/>
    <mergeCell ref="G379:K379"/>
    <mergeCell ref="G366:K366"/>
    <mergeCell ref="L366:M366"/>
    <mergeCell ref="N366:S366"/>
    <mergeCell ref="T366:Y366"/>
    <mergeCell ref="G367:K367"/>
    <mergeCell ref="L367:M367"/>
    <mergeCell ref="N367:S367"/>
    <mergeCell ref="T367:Y367"/>
    <mergeCell ref="L379:M379"/>
    <mergeCell ref="N379:S379"/>
    <mergeCell ref="T379:Y379"/>
    <mergeCell ref="T373:Y373"/>
    <mergeCell ref="T372:Y372"/>
    <mergeCell ref="G373:K373"/>
    <mergeCell ref="G374:K374"/>
    <mergeCell ref="L374:M374"/>
    <mergeCell ref="N374:S374"/>
    <mergeCell ref="T374:Y374"/>
    <mergeCell ref="G375:K375"/>
    <mergeCell ref="L375:M375"/>
    <mergeCell ref="N375:S375"/>
    <mergeCell ref="T375:Y375"/>
    <mergeCell ref="G370:K370"/>
    <mergeCell ref="G369:K369"/>
    <mergeCell ref="T362:Y362"/>
    <mergeCell ref="G363:K363"/>
    <mergeCell ref="L363:M363"/>
    <mergeCell ref="N363:S363"/>
    <mergeCell ref="T363:Y363"/>
    <mergeCell ref="T364:Y364"/>
    <mergeCell ref="L365:M365"/>
    <mergeCell ref="N365:S365"/>
    <mergeCell ref="T365:Y365"/>
    <mergeCell ref="T333:Y333"/>
    <mergeCell ref="G331:K331"/>
    <mergeCell ref="L331:M331"/>
    <mergeCell ref="N331:S331"/>
    <mergeCell ref="L343:M343"/>
    <mergeCell ref="N343:S343"/>
    <mergeCell ref="T343:Y343"/>
    <mergeCell ref="G334:K334"/>
    <mergeCell ref="G335:K335"/>
    <mergeCell ref="G336:K336"/>
    <mergeCell ref="G337:K337"/>
    <mergeCell ref="G338:K338"/>
    <mergeCell ref="G339:K339"/>
    <mergeCell ref="G340:K340"/>
    <mergeCell ref="G341:K341"/>
    <mergeCell ref="G342:K342"/>
    <mergeCell ref="G343:K343"/>
    <mergeCell ref="L334:M334"/>
    <mergeCell ref="N334:S334"/>
    <mergeCell ref="L340:M340"/>
    <mergeCell ref="N340:S340"/>
    <mergeCell ref="L341:M341"/>
    <mergeCell ref="N341:S341"/>
    <mergeCell ref="L342:M342"/>
    <mergeCell ref="T329:Y329"/>
    <mergeCell ref="G330:K330"/>
    <mergeCell ref="L330:M330"/>
    <mergeCell ref="N330:S330"/>
    <mergeCell ref="T330:Y330"/>
    <mergeCell ref="T331:Y331"/>
    <mergeCell ref="G332:K332"/>
    <mergeCell ref="L332:M332"/>
    <mergeCell ref="N332:S332"/>
    <mergeCell ref="T332:Y332"/>
    <mergeCell ref="G326:K326"/>
    <mergeCell ref="L326:M326"/>
    <mergeCell ref="N326:S326"/>
    <mergeCell ref="T326:Y326"/>
    <mergeCell ref="G327:K327"/>
    <mergeCell ref="L327:M327"/>
    <mergeCell ref="N327:S327"/>
    <mergeCell ref="T327:Y327"/>
    <mergeCell ref="G328:K328"/>
    <mergeCell ref="L328:M328"/>
    <mergeCell ref="N328:S328"/>
    <mergeCell ref="T328:Y328"/>
    <mergeCell ref="N288:Y288"/>
    <mergeCell ref="N289:Y289"/>
    <mergeCell ref="N290:Y290"/>
    <mergeCell ref="N291:Y291"/>
    <mergeCell ref="N314:Y314"/>
    <mergeCell ref="N315:Y315"/>
    <mergeCell ref="N316:Y316"/>
    <mergeCell ref="N317:Y317"/>
    <mergeCell ref="N318:Y318"/>
    <mergeCell ref="N278:Y278"/>
    <mergeCell ref="N279:Y279"/>
    <mergeCell ref="N280:Y280"/>
    <mergeCell ref="N281:Y281"/>
    <mergeCell ref="N282:Y282"/>
    <mergeCell ref="N283:Y283"/>
    <mergeCell ref="N284:Y284"/>
    <mergeCell ref="N285:Y285"/>
    <mergeCell ref="N286:Y286"/>
    <mergeCell ref="N232:Y232"/>
    <mergeCell ref="N233:Y233"/>
    <mergeCell ref="N234:Y234"/>
    <mergeCell ref="N235:Y235"/>
    <mergeCell ref="N236:Y236"/>
    <mergeCell ref="N237:Y237"/>
    <mergeCell ref="N238:Y238"/>
    <mergeCell ref="L314:M314"/>
    <mergeCell ref="L315:M315"/>
    <mergeCell ref="N292:Y292"/>
    <mergeCell ref="N293:Y293"/>
    <mergeCell ref="N294:Y294"/>
    <mergeCell ref="N295:Y295"/>
    <mergeCell ref="N296:Y296"/>
    <mergeCell ref="N299:Y299"/>
    <mergeCell ref="N300:Y300"/>
    <mergeCell ref="N301:Y301"/>
    <mergeCell ref="N302:Y302"/>
    <mergeCell ref="N303:Y303"/>
    <mergeCell ref="N304:Y304"/>
    <mergeCell ref="N305:Y305"/>
    <mergeCell ref="N306:Y306"/>
    <mergeCell ref="N307:Y307"/>
    <mergeCell ref="N313:Y313"/>
    <mergeCell ref="N223:Y223"/>
    <mergeCell ref="N224:Y224"/>
    <mergeCell ref="N225:Y225"/>
    <mergeCell ref="N226:Y226"/>
    <mergeCell ref="N227:Y227"/>
    <mergeCell ref="N228:Y228"/>
    <mergeCell ref="N229:Y229"/>
    <mergeCell ref="N230:Y230"/>
    <mergeCell ref="N231:Y231"/>
    <mergeCell ref="L301:M301"/>
    <mergeCell ref="L302:M302"/>
    <mergeCell ref="L308:M308"/>
    <mergeCell ref="L309:M309"/>
    <mergeCell ref="L310:M310"/>
    <mergeCell ref="L311:M311"/>
    <mergeCell ref="L312:M312"/>
    <mergeCell ref="N308:Y308"/>
    <mergeCell ref="N309:Y309"/>
    <mergeCell ref="N310:Y310"/>
    <mergeCell ref="N311:Y311"/>
    <mergeCell ref="N312:Y312"/>
    <mergeCell ref="N256:Y256"/>
    <mergeCell ref="N257:Y257"/>
    <mergeCell ref="N258:Y258"/>
    <mergeCell ref="N259:Y259"/>
    <mergeCell ref="N265:Y265"/>
    <mergeCell ref="N266:Y266"/>
    <mergeCell ref="L275:M275"/>
    <mergeCell ref="L276:M276"/>
    <mergeCell ref="L277:M277"/>
    <mergeCell ref="L266:M266"/>
    <mergeCell ref="N267:Y267"/>
    <mergeCell ref="N268:Y268"/>
    <mergeCell ref="N269:Y269"/>
    <mergeCell ref="N270:Y270"/>
    <mergeCell ref="N271:Y271"/>
    <mergeCell ref="N272:Y272"/>
    <mergeCell ref="N273:Y273"/>
    <mergeCell ref="N274:Y274"/>
    <mergeCell ref="N275:Y275"/>
    <mergeCell ref="N276:Y276"/>
    <mergeCell ref="N277:Y277"/>
    <mergeCell ref="L282:M282"/>
    <mergeCell ref="L283:M283"/>
    <mergeCell ref="L284:M284"/>
    <mergeCell ref="L285:M285"/>
    <mergeCell ref="L286:M286"/>
    <mergeCell ref="L256:M256"/>
    <mergeCell ref="L257:M257"/>
    <mergeCell ref="L258:M258"/>
    <mergeCell ref="L259:M259"/>
    <mergeCell ref="L265:M265"/>
    <mergeCell ref="L278:M278"/>
    <mergeCell ref="L279:M279"/>
    <mergeCell ref="L280:M280"/>
    <mergeCell ref="L281:M281"/>
    <mergeCell ref="L267:M267"/>
    <mergeCell ref="L268:M268"/>
    <mergeCell ref="L269:M269"/>
    <mergeCell ref="L270:M270"/>
    <mergeCell ref="L271:M271"/>
    <mergeCell ref="L272:M272"/>
    <mergeCell ref="L273:M273"/>
    <mergeCell ref="L274:M274"/>
    <mergeCell ref="L252:M252"/>
    <mergeCell ref="L253:M253"/>
    <mergeCell ref="L254:M254"/>
    <mergeCell ref="L255:M255"/>
    <mergeCell ref="N251:Y251"/>
    <mergeCell ref="N252:Y252"/>
    <mergeCell ref="N253:Y253"/>
    <mergeCell ref="N254:Y254"/>
    <mergeCell ref="N255:Y255"/>
    <mergeCell ref="U210:Y210"/>
    <mergeCell ref="U211:Y211"/>
    <mergeCell ref="L226:M226"/>
    <mergeCell ref="L227:M227"/>
    <mergeCell ref="L228:M228"/>
    <mergeCell ref="L229:M229"/>
    <mergeCell ref="L230:M230"/>
    <mergeCell ref="E215:Y215"/>
    <mergeCell ref="E219:Y219"/>
    <mergeCell ref="L223:M223"/>
    <mergeCell ref="L224:M224"/>
    <mergeCell ref="L225:M225"/>
    <mergeCell ref="G225:K225"/>
    <mergeCell ref="G226:K226"/>
    <mergeCell ref="G227:K227"/>
    <mergeCell ref="E224:E229"/>
    <mergeCell ref="E230:E237"/>
    <mergeCell ref="L236:M236"/>
    <mergeCell ref="L237:M237"/>
    <mergeCell ref="L231:M231"/>
    <mergeCell ref="L232:M232"/>
    <mergeCell ref="L233:M233"/>
    <mergeCell ref="L234:M234"/>
    <mergeCell ref="L235:M235"/>
    <mergeCell ref="U202:Y202"/>
    <mergeCell ref="U201:Y201"/>
    <mergeCell ref="U203:Y203"/>
    <mergeCell ref="U204:Y204"/>
    <mergeCell ref="U205:Y205"/>
    <mergeCell ref="U206:Y206"/>
    <mergeCell ref="U207:Y207"/>
    <mergeCell ref="U208:Y208"/>
    <mergeCell ref="U209:Y209"/>
    <mergeCell ref="E201:N201"/>
    <mergeCell ref="O201:T201"/>
    <mergeCell ref="O208:T208"/>
    <mergeCell ref="E202:N202"/>
    <mergeCell ref="O202:T202"/>
    <mergeCell ref="E203:N203"/>
    <mergeCell ref="E204:N204"/>
    <mergeCell ref="E205:N205"/>
    <mergeCell ref="E206:N206"/>
    <mergeCell ref="E207:N207"/>
    <mergeCell ref="E208:N208"/>
    <mergeCell ref="L238:M238"/>
    <mergeCell ref="L239:M239"/>
    <mergeCell ref="L240:M240"/>
    <mergeCell ref="N239:Y239"/>
    <mergeCell ref="N240:Y240"/>
    <mergeCell ref="L241:M241"/>
    <mergeCell ref="L242:M242"/>
    <mergeCell ref="L243:M243"/>
    <mergeCell ref="G275:K275"/>
    <mergeCell ref="N242:Y242"/>
    <mergeCell ref="N243:Y243"/>
    <mergeCell ref="N244:Y244"/>
    <mergeCell ref="N245:Y245"/>
    <mergeCell ref="L246:M246"/>
    <mergeCell ref="L247:M247"/>
    <mergeCell ref="L248:M248"/>
    <mergeCell ref="L249:M249"/>
    <mergeCell ref="L250:M250"/>
    <mergeCell ref="N246:Y246"/>
    <mergeCell ref="N247:Y247"/>
    <mergeCell ref="N248:Y248"/>
    <mergeCell ref="N249:Y249"/>
    <mergeCell ref="N250:Y250"/>
    <mergeCell ref="L251:M251"/>
    <mergeCell ref="E210:N210"/>
    <mergeCell ref="E211:N211"/>
    <mergeCell ref="O203:T203"/>
    <mergeCell ref="O204:T204"/>
    <mergeCell ref="O205:T205"/>
    <mergeCell ref="O206:T206"/>
    <mergeCell ref="O207:T207"/>
    <mergeCell ref="E209:N209"/>
    <mergeCell ref="O209:T209"/>
    <mergeCell ref="O210:T210"/>
    <mergeCell ref="O211:T211"/>
    <mergeCell ref="G276:K276"/>
    <mergeCell ref="G277:K277"/>
    <mergeCell ref="G278:K278"/>
    <mergeCell ref="G279:K279"/>
    <mergeCell ref="G280:K280"/>
    <mergeCell ref="G290:K290"/>
    <mergeCell ref="E386:Y386"/>
    <mergeCell ref="G281:K281"/>
    <mergeCell ref="G282:K282"/>
    <mergeCell ref="G283:K283"/>
    <mergeCell ref="G284:K284"/>
    <mergeCell ref="G285:K285"/>
    <mergeCell ref="G286:K286"/>
    <mergeCell ref="G287:K287"/>
    <mergeCell ref="G288:K288"/>
    <mergeCell ref="G289:K289"/>
    <mergeCell ref="L287:M287"/>
    <mergeCell ref="L288:M288"/>
    <mergeCell ref="L289:M289"/>
    <mergeCell ref="L290:M290"/>
    <mergeCell ref="L291:M291"/>
    <mergeCell ref="L292:M292"/>
    <mergeCell ref="N298:Y298"/>
    <mergeCell ref="E286:E296"/>
    <mergeCell ref="G266:K266"/>
    <mergeCell ref="G267:K267"/>
    <mergeCell ref="G268:K268"/>
    <mergeCell ref="G269:K269"/>
    <mergeCell ref="G270:K270"/>
    <mergeCell ref="G271:K271"/>
    <mergeCell ref="G272:K272"/>
    <mergeCell ref="G273:K273"/>
    <mergeCell ref="G274:K274"/>
    <mergeCell ref="I186:M186"/>
    <mergeCell ref="E191:H191"/>
    <mergeCell ref="N189:Q189"/>
    <mergeCell ref="E189:H189"/>
    <mergeCell ref="C197:I197"/>
    <mergeCell ref="N190:Q190"/>
    <mergeCell ref="N191:Q191"/>
    <mergeCell ref="N192:Q192"/>
    <mergeCell ref="N193:Q193"/>
    <mergeCell ref="I191:M191"/>
    <mergeCell ref="E192:H192"/>
    <mergeCell ref="I192:M192"/>
    <mergeCell ref="I153:M153"/>
    <mergeCell ref="I155:Y155"/>
    <mergeCell ref="I157:Y157"/>
    <mergeCell ref="I159:M159"/>
    <mergeCell ref="I161:M161"/>
    <mergeCell ref="I163:Y163"/>
    <mergeCell ref="I165:M165"/>
    <mergeCell ref="I167:M167"/>
    <mergeCell ref="I169:Y169"/>
    <mergeCell ref="I112:Y112"/>
    <mergeCell ref="I114:Y114"/>
    <mergeCell ref="I116:Y116"/>
    <mergeCell ref="I118:M118"/>
    <mergeCell ref="I120:Y120"/>
    <mergeCell ref="I122:M122"/>
    <mergeCell ref="I124:M124"/>
    <mergeCell ref="I126:Y126"/>
    <mergeCell ref="C150:H150"/>
    <mergeCell ref="J76:Y76"/>
    <mergeCell ref="I77:Y77"/>
    <mergeCell ref="I79:Y79"/>
    <mergeCell ref="I81:Y81"/>
    <mergeCell ref="I83:M83"/>
    <mergeCell ref="I85:M85"/>
    <mergeCell ref="I87:Y87"/>
    <mergeCell ref="C109:H109"/>
    <mergeCell ref="D111:Y111"/>
    <mergeCell ref="I71:Y71"/>
    <mergeCell ref="C13:H13"/>
    <mergeCell ref="E15:H15"/>
    <mergeCell ref="J15:Y15"/>
    <mergeCell ref="I20:M20"/>
    <mergeCell ref="I22:Y22"/>
    <mergeCell ref="I24:Y24"/>
    <mergeCell ref="I26:Y26"/>
    <mergeCell ref="I28:Y28"/>
    <mergeCell ref="I30:Y30"/>
    <mergeCell ref="J179:Y179"/>
    <mergeCell ref="I184:M184"/>
    <mergeCell ref="E193:H193"/>
    <mergeCell ref="I193:M193"/>
    <mergeCell ref="I180:M180"/>
    <mergeCell ref="I182:M182"/>
    <mergeCell ref="I189:M189"/>
    <mergeCell ref="W1:Z1"/>
    <mergeCell ref="C174:H174"/>
    <mergeCell ref="I176:M176"/>
    <mergeCell ref="I73:Y73"/>
    <mergeCell ref="J74:Y74"/>
    <mergeCell ref="I75:Y75"/>
    <mergeCell ref="I32:Y32"/>
    <mergeCell ref="I178:M178"/>
    <mergeCell ref="E190:H190"/>
    <mergeCell ref="I190:M190"/>
    <mergeCell ref="I34:M34"/>
    <mergeCell ref="I36:M36"/>
    <mergeCell ref="I38:Y38"/>
    <mergeCell ref="I40:M40"/>
    <mergeCell ref="C60:H60"/>
    <mergeCell ref="I63:M63"/>
    <mergeCell ref="I69:M69"/>
    <mergeCell ref="G224:K224"/>
    <mergeCell ref="G223:K223"/>
    <mergeCell ref="E222:Y222"/>
    <mergeCell ref="G243:K243"/>
    <mergeCell ref="G244:K244"/>
    <mergeCell ref="G245:K245"/>
    <mergeCell ref="G228:K228"/>
    <mergeCell ref="G229:K229"/>
    <mergeCell ref="G230:K230"/>
    <mergeCell ref="G231:K231"/>
    <mergeCell ref="G232:K232"/>
    <mergeCell ref="G233:K233"/>
    <mergeCell ref="G234:K234"/>
    <mergeCell ref="G235:K235"/>
    <mergeCell ref="G236:K236"/>
    <mergeCell ref="G237:K237"/>
    <mergeCell ref="G238:K238"/>
    <mergeCell ref="G239:K239"/>
    <mergeCell ref="G240:K240"/>
    <mergeCell ref="G241:K241"/>
    <mergeCell ref="G242:K242"/>
    <mergeCell ref="L244:M244"/>
    <mergeCell ref="L245:M245"/>
    <mergeCell ref="N241:Y241"/>
    <mergeCell ref="E238:E242"/>
    <mergeCell ref="E243:E247"/>
    <mergeCell ref="E248:E252"/>
    <mergeCell ref="E253:E259"/>
    <mergeCell ref="E265:E273"/>
    <mergeCell ref="E274:E278"/>
    <mergeCell ref="E279:E285"/>
    <mergeCell ref="G291:K291"/>
    <mergeCell ref="G292:K292"/>
    <mergeCell ref="G255:K255"/>
    <mergeCell ref="G256:K256"/>
    <mergeCell ref="G257:K257"/>
    <mergeCell ref="G246:K246"/>
    <mergeCell ref="G247:K247"/>
    <mergeCell ref="G248:K248"/>
    <mergeCell ref="G249:K249"/>
    <mergeCell ref="G250:K250"/>
    <mergeCell ref="G251:K251"/>
    <mergeCell ref="G252:K252"/>
    <mergeCell ref="G253:K253"/>
    <mergeCell ref="G254:K254"/>
    <mergeCell ref="G258:K258"/>
    <mergeCell ref="G259:K259"/>
    <mergeCell ref="G265:K265"/>
    <mergeCell ref="G308:K308"/>
    <mergeCell ref="G303:K303"/>
    <mergeCell ref="G304:K304"/>
    <mergeCell ref="G305:K305"/>
    <mergeCell ref="G300:K300"/>
    <mergeCell ref="G301:K301"/>
    <mergeCell ref="E297:E302"/>
    <mergeCell ref="E303:E305"/>
    <mergeCell ref="E306:E308"/>
    <mergeCell ref="G302:K302"/>
    <mergeCell ref="G297:K297"/>
    <mergeCell ref="G298:K298"/>
    <mergeCell ref="G299:K299"/>
    <mergeCell ref="G293:K293"/>
    <mergeCell ref="G294:K294"/>
    <mergeCell ref="G295:K295"/>
    <mergeCell ref="G296:K296"/>
    <mergeCell ref="N287:Y287"/>
    <mergeCell ref="N297:Y297"/>
    <mergeCell ref="G321:K321"/>
    <mergeCell ref="G322:K322"/>
    <mergeCell ref="G318:K318"/>
    <mergeCell ref="G309:K309"/>
    <mergeCell ref="G310:K310"/>
    <mergeCell ref="G311:K311"/>
    <mergeCell ref="L313:M313"/>
    <mergeCell ref="G306:K306"/>
    <mergeCell ref="G307:K307"/>
    <mergeCell ref="L303:M303"/>
    <mergeCell ref="L304:M304"/>
    <mergeCell ref="L305:M305"/>
    <mergeCell ref="L306:M306"/>
    <mergeCell ref="L307:M307"/>
    <mergeCell ref="L293:M293"/>
    <mergeCell ref="L294:M294"/>
    <mergeCell ref="L295:M295"/>
    <mergeCell ref="L296:M296"/>
    <mergeCell ref="L297:M297"/>
    <mergeCell ref="L298:M298"/>
    <mergeCell ref="L299:M299"/>
    <mergeCell ref="L300:M300"/>
    <mergeCell ref="E314:E321"/>
    <mergeCell ref="E325:Y325"/>
    <mergeCell ref="F323:Y323"/>
    <mergeCell ref="G319:K319"/>
    <mergeCell ref="G315:K315"/>
    <mergeCell ref="G316:K316"/>
    <mergeCell ref="G317:K317"/>
    <mergeCell ref="G312:K312"/>
    <mergeCell ref="G313:K313"/>
    <mergeCell ref="G314:K314"/>
    <mergeCell ref="E309:E313"/>
    <mergeCell ref="G320:K320"/>
    <mergeCell ref="L318:M318"/>
    <mergeCell ref="L319:M319"/>
    <mergeCell ref="L320:M320"/>
    <mergeCell ref="L321:M321"/>
    <mergeCell ref="L322:M322"/>
    <mergeCell ref="L316:M316"/>
    <mergeCell ref="L317:M317"/>
    <mergeCell ref="N319:Y319"/>
    <mergeCell ref="N320:Y320"/>
    <mergeCell ref="N321:Y321"/>
    <mergeCell ref="N322:Y322"/>
    <mergeCell ref="T347:Y347"/>
    <mergeCell ref="G348:K348"/>
    <mergeCell ref="L348:M348"/>
    <mergeCell ref="G354:K354"/>
    <mergeCell ref="L354:M354"/>
    <mergeCell ref="N354:S354"/>
    <mergeCell ref="T354:Y354"/>
    <mergeCell ref="T334:Y334"/>
    <mergeCell ref="T335:Y335"/>
    <mergeCell ref="T336:Y336"/>
    <mergeCell ref="T337:Y337"/>
    <mergeCell ref="T338:Y338"/>
    <mergeCell ref="T339:Y339"/>
    <mergeCell ref="T340:Y340"/>
    <mergeCell ref="T341:Y341"/>
    <mergeCell ref="T342:Y342"/>
    <mergeCell ref="G345:K345"/>
    <mergeCell ref="L345:M345"/>
    <mergeCell ref="N345:S345"/>
    <mergeCell ref="T345:Y345"/>
    <mergeCell ref="G346:K346"/>
    <mergeCell ref="G371:K371"/>
    <mergeCell ref="L371:M371"/>
    <mergeCell ref="N371:S371"/>
    <mergeCell ref="T371:Y371"/>
    <mergeCell ref="L356:M356"/>
    <mergeCell ref="N356:S356"/>
    <mergeCell ref="T356:Y356"/>
    <mergeCell ref="G357:K357"/>
    <mergeCell ref="L357:M357"/>
    <mergeCell ref="N357:S357"/>
    <mergeCell ref="T357:Y357"/>
    <mergeCell ref="G358:K358"/>
    <mergeCell ref="L358:M358"/>
    <mergeCell ref="N358:S358"/>
    <mergeCell ref="T358:Y358"/>
    <mergeCell ref="L359:M359"/>
    <mergeCell ref="T360:Y360"/>
    <mergeCell ref="G361:K361"/>
    <mergeCell ref="L361:M361"/>
    <mergeCell ref="N361:S361"/>
    <mergeCell ref="T361:Y361"/>
    <mergeCell ref="N359:S359"/>
    <mergeCell ref="T359:Y359"/>
    <mergeCell ref="G360:K360"/>
    <mergeCell ref="G344:K344"/>
    <mergeCell ref="L344:M344"/>
    <mergeCell ref="N344:S344"/>
    <mergeCell ref="T346:Y346"/>
    <mergeCell ref="T355:Y355"/>
    <mergeCell ref="G356:K356"/>
    <mergeCell ref="T368:Y368"/>
    <mergeCell ref="T369:Y369"/>
    <mergeCell ref="T370:Y370"/>
    <mergeCell ref="T348:Y348"/>
    <mergeCell ref="G349:K349"/>
    <mergeCell ref="T349:Y349"/>
    <mergeCell ref="G350:K350"/>
    <mergeCell ref="L350:M350"/>
    <mergeCell ref="N350:S350"/>
    <mergeCell ref="T350:Y350"/>
    <mergeCell ref="T351:Y351"/>
    <mergeCell ref="G352:K352"/>
    <mergeCell ref="L352:M352"/>
    <mergeCell ref="N352:S352"/>
    <mergeCell ref="T352:Y352"/>
    <mergeCell ref="L349:M349"/>
    <mergeCell ref="T353:Y353"/>
    <mergeCell ref="G351:K351"/>
    <mergeCell ref="N348:S348"/>
    <mergeCell ref="L351:M351"/>
    <mergeCell ref="N351:S351"/>
    <mergeCell ref="L360:M360"/>
    <mergeCell ref="N360:S360"/>
    <mergeCell ref="G364:K364"/>
    <mergeCell ref="L364:M364"/>
    <mergeCell ref="N364:S364"/>
    <mergeCell ref="L346:M346"/>
    <mergeCell ref="N349:S349"/>
    <mergeCell ref="G353:K353"/>
    <mergeCell ref="L353:M353"/>
    <mergeCell ref="N353:S353"/>
    <mergeCell ref="L362:M362"/>
    <mergeCell ref="N362:S362"/>
    <mergeCell ref="G355:K355"/>
    <mergeCell ref="L355:M355"/>
    <mergeCell ref="N355:S355"/>
    <mergeCell ref="E327:E331"/>
    <mergeCell ref="E332:E333"/>
    <mergeCell ref="E334:E355"/>
    <mergeCell ref="L335:M335"/>
    <mergeCell ref="N335:S335"/>
    <mergeCell ref="L336:M336"/>
    <mergeCell ref="N336:S336"/>
    <mergeCell ref="L337:M337"/>
    <mergeCell ref="N337:S337"/>
    <mergeCell ref="L338:M338"/>
    <mergeCell ref="N338:S338"/>
    <mergeCell ref="L339:M339"/>
    <mergeCell ref="N339:S339"/>
    <mergeCell ref="G347:K347"/>
    <mergeCell ref="L347:M347"/>
    <mergeCell ref="N347:S347"/>
    <mergeCell ref="G329:K329"/>
    <mergeCell ref="L329:M329"/>
    <mergeCell ref="N329:S329"/>
    <mergeCell ref="G333:K333"/>
    <mergeCell ref="L333:M333"/>
    <mergeCell ref="N333:S333"/>
    <mergeCell ref="N346:S346"/>
    <mergeCell ref="N342:S342"/>
    <mergeCell ref="T344:Y344"/>
    <mergeCell ref="E356:E359"/>
    <mergeCell ref="E361:E365"/>
    <mergeCell ref="E366:E368"/>
    <mergeCell ref="E369:E373"/>
    <mergeCell ref="E374:E381"/>
    <mergeCell ref="L368:M368"/>
    <mergeCell ref="N368:S368"/>
    <mergeCell ref="L369:M369"/>
    <mergeCell ref="N369:S369"/>
    <mergeCell ref="L370:M370"/>
    <mergeCell ref="N370:S370"/>
    <mergeCell ref="L373:M373"/>
    <mergeCell ref="N373:S373"/>
    <mergeCell ref="G376:K376"/>
    <mergeCell ref="L376:M376"/>
    <mergeCell ref="N376:S376"/>
    <mergeCell ref="G372:K372"/>
    <mergeCell ref="L372:M372"/>
    <mergeCell ref="N372:S372"/>
    <mergeCell ref="G359:K359"/>
    <mergeCell ref="G362:K362"/>
    <mergeCell ref="G365:K365"/>
    <mergeCell ref="G368:K368"/>
  </mergeCells>
  <phoneticPr fontId="5"/>
  <conditionalFormatting sqref="I20:M20">
    <cfRule type="expression" dxfId="216" priority="217" stopIfTrue="1">
      <formula>$A20&lt;&gt;0</formula>
    </cfRule>
  </conditionalFormatting>
  <conditionalFormatting sqref="I22:Y22">
    <cfRule type="expression" dxfId="215" priority="216" stopIfTrue="1">
      <formula>$A22&lt;&gt;0</formula>
    </cfRule>
  </conditionalFormatting>
  <conditionalFormatting sqref="I24:Y24">
    <cfRule type="expression" dxfId="214" priority="215" stopIfTrue="1">
      <formula>$A24&lt;&gt;0</formula>
    </cfRule>
  </conditionalFormatting>
  <conditionalFormatting sqref="I26:Y26">
    <cfRule type="expression" dxfId="213" priority="214" stopIfTrue="1">
      <formula>$A26&lt;&gt;0</formula>
    </cfRule>
  </conditionalFormatting>
  <conditionalFormatting sqref="I28:Y28">
    <cfRule type="expression" dxfId="212" priority="213" stopIfTrue="1">
      <formula>$A28&lt;&gt;0</formula>
    </cfRule>
  </conditionalFormatting>
  <conditionalFormatting sqref="I30:Y30">
    <cfRule type="expression" dxfId="211" priority="212" stopIfTrue="1">
      <formula>$A30&lt;&gt;0</formula>
    </cfRule>
  </conditionalFormatting>
  <conditionalFormatting sqref="I32:Y32">
    <cfRule type="expression" dxfId="210" priority="211" stopIfTrue="1">
      <formula>$A32&lt;&gt;0</formula>
    </cfRule>
  </conditionalFormatting>
  <conditionalFormatting sqref="I34:M34">
    <cfRule type="expression" dxfId="209" priority="210" stopIfTrue="1">
      <formula>$A34&lt;&gt;0</formula>
    </cfRule>
  </conditionalFormatting>
  <conditionalFormatting sqref="I36:M36">
    <cfRule type="expression" dxfId="208" priority="209" stopIfTrue="1">
      <formula>$A36&lt;&gt;0</formula>
    </cfRule>
  </conditionalFormatting>
  <conditionalFormatting sqref="I38:Y38">
    <cfRule type="expression" dxfId="207" priority="208" stopIfTrue="1">
      <formula>$A38&lt;&gt;0</formula>
    </cfRule>
  </conditionalFormatting>
  <conditionalFormatting sqref="I40:M40">
    <cfRule type="expression" dxfId="206" priority="207" stopIfTrue="1">
      <formula>$A40&lt;&gt;0</formula>
    </cfRule>
  </conditionalFormatting>
  <conditionalFormatting sqref="I63:M63">
    <cfRule type="expression" dxfId="205" priority="206" stopIfTrue="1">
      <formula>$A63&lt;&gt;0</formula>
    </cfRule>
  </conditionalFormatting>
  <conditionalFormatting sqref="I69:M69">
    <cfRule type="expression" dxfId="204" priority="205" stopIfTrue="1">
      <formula>$A69&lt;&gt;0</formula>
    </cfRule>
  </conditionalFormatting>
  <conditionalFormatting sqref="I71:Y71">
    <cfRule type="expression" dxfId="203" priority="204" stopIfTrue="1">
      <formula>$A71&lt;&gt;0</formula>
    </cfRule>
  </conditionalFormatting>
  <conditionalFormatting sqref="I73:Y73">
    <cfRule type="expression" dxfId="202" priority="203" stopIfTrue="1">
      <formula>$A73&lt;&gt;0</formula>
    </cfRule>
  </conditionalFormatting>
  <conditionalFormatting sqref="I75:Y75">
    <cfRule type="expression" dxfId="201" priority="202" stopIfTrue="1">
      <formula>$A75&lt;&gt;0</formula>
    </cfRule>
  </conditionalFormatting>
  <conditionalFormatting sqref="I77:Y77">
    <cfRule type="expression" dxfId="200" priority="201" stopIfTrue="1">
      <formula>$A77&lt;&gt;0</formula>
    </cfRule>
  </conditionalFormatting>
  <conditionalFormatting sqref="I79:Y79">
    <cfRule type="expression" dxfId="199" priority="200" stopIfTrue="1">
      <formula>$A79&lt;&gt;0</formula>
    </cfRule>
  </conditionalFormatting>
  <conditionalFormatting sqref="I81:Y81">
    <cfRule type="expression" dxfId="198" priority="199" stopIfTrue="1">
      <formula>$A81&lt;&gt;0</formula>
    </cfRule>
  </conditionalFormatting>
  <conditionalFormatting sqref="I83:M83">
    <cfRule type="expression" dxfId="197" priority="198" stopIfTrue="1">
      <formula>$A83&lt;&gt;0</formula>
    </cfRule>
  </conditionalFormatting>
  <conditionalFormatting sqref="P83">
    <cfRule type="expression" dxfId="196" priority="197" stopIfTrue="1">
      <formula>$A84&lt;&gt;0</formula>
    </cfRule>
  </conditionalFormatting>
  <conditionalFormatting sqref="I85:M85">
    <cfRule type="expression" dxfId="195" priority="196" stopIfTrue="1">
      <formula>$A85&lt;&gt;0</formula>
    </cfRule>
  </conditionalFormatting>
  <conditionalFormatting sqref="I87:Y87">
    <cfRule type="expression" dxfId="194" priority="195" stopIfTrue="1">
      <formula>$A87&lt;&gt;0</formula>
    </cfRule>
  </conditionalFormatting>
  <conditionalFormatting sqref="I114:Y114">
    <cfRule type="expression" dxfId="193" priority="194" stopIfTrue="1">
      <formula>$A114&lt;&gt;0</formula>
    </cfRule>
  </conditionalFormatting>
  <conditionalFormatting sqref="I116:Y116">
    <cfRule type="expression" dxfId="192" priority="193" stopIfTrue="1">
      <formula>$A116&lt;&gt;0</formula>
    </cfRule>
  </conditionalFormatting>
  <conditionalFormatting sqref="I120:Y120">
    <cfRule type="expression" dxfId="191" priority="192" stopIfTrue="1">
      <formula>$A120&lt;&gt;0</formula>
    </cfRule>
  </conditionalFormatting>
  <conditionalFormatting sqref="I122:M122">
    <cfRule type="expression" dxfId="190" priority="191" stopIfTrue="1">
      <formula>$A122&lt;&gt;0</formula>
    </cfRule>
  </conditionalFormatting>
  <conditionalFormatting sqref="I124:M124">
    <cfRule type="expression" dxfId="189" priority="190" stopIfTrue="1">
      <formula>$A124&lt;&gt;0</formula>
    </cfRule>
  </conditionalFormatting>
  <conditionalFormatting sqref="I126:Y126">
    <cfRule type="expression" dxfId="188" priority="189" stopIfTrue="1">
      <formula>$A126&lt;&gt;0</formula>
    </cfRule>
  </conditionalFormatting>
  <conditionalFormatting sqref="I153:M153">
    <cfRule type="expression" dxfId="187" priority="188" stopIfTrue="1">
      <formula>$A153&lt;&gt;0</formula>
    </cfRule>
  </conditionalFormatting>
  <conditionalFormatting sqref="I155:Y155">
    <cfRule type="expression" dxfId="186" priority="187" stopIfTrue="1">
      <formula>$A155&lt;&gt;0</formula>
    </cfRule>
  </conditionalFormatting>
  <conditionalFormatting sqref="I157:Y157">
    <cfRule type="expression" dxfId="185" priority="186" stopIfTrue="1">
      <formula>$A157&lt;&gt;0</formula>
    </cfRule>
  </conditionalFormatting>
  <conditionalFormatting sqref="I159:M159">
    <cfRule type="expression" dxfId="184" priority="185" stopIfTrue="1">
      <formula>$A159&lt;&gt;0</formula>
    </cfRule>
  </conditionalFormatting>
  <conditionalFormatting sqref="I161:M161">
    <cfRule type="expression" dxfId="183" priority="184" stopIfTrue="1">
      <formula>$A161&lt;&gt;0</formula>
    </cfRule>
  </conditionalFormatting>
  <conditionalFormatting sqref="I163:Y163">
    <cfRule type="expression" dxfId="182" priority="183" stopIfTrue="1">
      <formula>$A163&lt;&gt;0</formula>
    </cfRule>
  </conditionalFormatting>
  <conditionalFormatting sqref="I165:M165">
    <cfRule type="expression" dxfId="181" priority="182" stopIfTrue="1">
      <formula>$A165&lt;&gt;0</formula>
    </cfRule>
  </conditionalFormatting>
  <conditionalFormatting sqref="I167:M167">
    <cfRule type="expression" dxfId="180" priority="181" stopIfTrue="1">
      <formula>$A167&lt;&gt;0</formula>
    </cfRule>
  </conditionalFormatting>
  <conditionalFormatting sqref="I169:Y169">
    <cfRule type="expression" dxfId="179" priority="180" stopIfTrue="1">
      <formula>$A169&lt;&gt;0</formula>
    </cfRule>
  </conditionalFormatting>
  <conditionalFormatting sqref="I178:M178">
    <cfRule type="expression" dxfId="178" priority="179" stopIfTrue="1">
      <formula>$A178&lt;&gt;0</formula>
    </cfRule>
  </conditionalFormatting>
  <conditionalFormatting sqref="I190:M190">
    <cfRule type="expression" dxfId="177" priority="178" stopIfTrue="1">
      <formula>TRIM($I190)=""</formula>
    </cfRule>
  </conditionalFormatting>
  <conditionalFormatting sqref="N190:Q190">
    <cfRule type="expression" dxfId="176" priority="177" stopIfTrue="1">
      <formula>AND($I63="する",TRIM($N190)="")</formula>
    </cfRule>
  </conditionalFormatting>
  <conditionalFormatting sqref="I191:M191">
    <cfRule type="expression" dxfId="175" priority="176" stopIfTrue="1">
      <formula>TRIM($I191)=""</formula>
    </cfRule>
  </conditionalFormatting>
  <conditionalFormatting sqref="N191:Q191">
    <cfRule type="expression" dxfId="174" priority="175" stopIfTrue="1">
      <formula>AND($I63="する",TRIM($N191)="")</formula>
    </cfRule>
  </conditionalFormatting>
  <conditionalFormatting sqref="I192:M192">
    <cfRule type="expression" dxfId="173" priority="174" stopIfTrue="1">
      <formula>TRIM($I192)=""</formula>
    </cfRule>
  </conditionalFormatting>
  <conditionalFormatting sqref="N192:Q192">
    <cfRule type="expression" dxfId="172" priority="173" stopIfTrue="1">
      <formula>AND($I63="する",TRIM($N192)="")</formula>
    </cfRule>
  </conditionalFormatting>
  <conditionalFormatting sqref="L224:M224">
    <cfRule type="expression" dxfId="171" priority="172" stopIfTrue="1">
      <formula>希望&lt;&gt;0</formula>
    </cfRule>
  </conditionalFormatting>
  <conditionalFormatting sqref="L225:M225">
    <cfRule type="expression" dxfId="170" priority="171" stopIfTrue="1">
      <formula>希望&lt;&gt;0</formula>
    </cfRule>
  </conditionalFormatting>
  <conditionalFormatting sqref="L226:M226">
    <cfRule type="expression" dxfId="169" priority="170" stopIfTrue="1">
      <formula>希望&lt;&gt;0</formula>
    </cfRule>
  </conditionalFormatting>
  <conditionalFormatting sqref="L227:M227">
    <cfRule type="expression" dxfId="168" priority="169" stopIfTrue="1">
      <formula>希望&lt;&gt;0</formula>
    </cfRule>
  </conditionalFormatting>
  <conditionalFormatting sqref="L228:M228">
    <cfRule type="expression" dxfId="167" priority="168" stopIfTrue="1">
      <formula>希望&lt;&gt;0</formula>
    </cfRule>
  </conditionalFormatting>
  <conditionalFormatting sqref="L229:M229">
    <cfRule type="expression" dxfId="166" priority="167" stopIfTrue="1">
      <formula>希望&lt;&gt;0</formula>
    </cfRule>
  </conditionalFormatting>
  <conditionalFormatting sqref="N229:Y229">
    <cfRule type="expression" dxfId="165" priority="166" stopIfTrue="1">
      <formula>$A229&lt;&gt;0</formula>
    </cfRule>
  </conditionalFormatting>
  <conditionalFormatting sqref="L230:M230">
    <cfRule type="expression" dxfId="164" priority="165" stopIfTrue="1">
      <formula>希望&lt;&gt;0</formula>
    </cfRule>
  </conditionalFormatting>
  <conditionalFormatting sqref="L231:M231">
    <cfRule type="expression" dxfId="163" priority="164" stopIfTrue="1">
      <formula>希望&lt;&gt;0</formula>
    </cfRule>
  </conditionalFormatting>
  <conditionalFormatting sqref="L232:M232">
    <cfRule type="expression" dxfId="162" priority="163" stopIfTrue="1">
      <formula>希望&lt;&gt;0</formula>
    </cfRule>
  </conditionalFormatting>
  <conditionalFormatting sqref="L233:M233">
    <cfRule type="expression" dxfId="161" priority="162" stopIfTrue="1">
      <formula>希望&lt;&gt;0</formula>
    </cfRule>
  </conditionalFormatting>
  <conditionalFormatting sqref="L234:M234">
    <cfRule type="expression" dxfId="160" priority="161" stopIfTrue="1">
      <formula>希望&lt;&gt;0</formula>
    </cfRule>
  </conditionalFormatting>
  <conditionalFormatting sqref="L235:M235">
    <cfRule type="expression" dxfId="159" priority="160" stopIfTrue="1">
      <formula>希望&lt;&gt;0</formula>
    </cfRule>
  </conditionalFormatting>
  <conditionalFormatting sqref="L236:M236">
    <cfRule type="expression" dxfId="158" priority="159" stopIfTrue="1">
      <formula>希望&lt;&gt;0</formula>
    </cfRule>
  </conditionalFormatting>
  <conditionalFormatting sqref="N236:Y236">
    <cfRule type="expression" dxfId="157" priority="158" stopIfTrue="1">
      <formula>$A236&lt;&gt;0</formula>
    </cfRule>
  </conditionalFormatting>
  <conditionalFormatting sqref="L237:M237">
    <cfRule type="expression" dxfId="156" priority="157" stopIfTrue="1">
      <formula>希望&lt;&gt;0</formula>
    </cfRule>
  </conditionalFormatting>
  <conditionalFormatting sqref="L238:M238">
    <cfRule type="expression" dxfId="155" priority="156" stopIfTrue="1">
      <formula>希望&lt;&gt;0</formula>
    </cfRule>
  </conditionalFormatting>
  <conditionalFormatting sqref="L239:M239">
    <cfRule type="expression" dxfId="154" priority="155" stopIfTrue="1">
      <formula>希望&lt;&gt;0</formula>
    </cfRule>
  </conditionalFormatting>
  <conditionalFormatting sqref="L240:M240">
    <cfRule type="expression" dxfId="153" priority="154" stopIfTrue="1">
      <formula>希望&lt;&gt;0</formula>
    </cfRule>
  </conditionalFormatting>
  <conditionalFormatting sqref="L241:M241">
    <cfRule type="expression" dxfId="152" priority="153" stopIfTrue="1">
      <formula>希望&lt;&gt;0</formula>
    </cfRule>
  </conditionalFormatting>
  <conditionalFormatting sqref="N241:Y241">
    <cfRule type="expression" dxfId="151" priority="152" stopIfTrue="1">
      <formula>$A241&lt;&gt;0</formula>
    </cfRule>
  </conditionalFormatting>
  <conditionalFormatting sqref="L242:M242">
    <cfRule type="expression" dxfId="150" priority="151" stopIfTrue="1">
      <formula>希望&lt;&gt;0</formula>
    </cfRule>
  </conditionalFormatting>
  <conditionalFormatting sqref="L243:M243">
    <cfRule type="expression" dxfId="149" priority="150" stopIfTrue="1">
      <formula>希望&lt;&gt;0</formula>
    </cfRule>
  </conditionalFormatting>
  <conditionalFormatting sqref="L244:M244">
    <cfRule type="expression" dxfId="148" priority="149" stopIfTrue="1">
      <formula>希望&lt;&gt;0</formula>
    </cfRule>
  </conditionalFormatting>
  <conditionalFormatting sqref="L245:M245">
    <cfRule type="expression" dxfId="147" priority="148" stopIfTrue="1">
      <formula>希望&lt;&gt;0</formula>
    </cfRule>
  </conditionalFormatting>
  <conditionalFormatting sqref="L246:M246">
    <cfRule type="expression" dxfId="146" priority="147" stopIfTrue="1">
      <formula>希望&lt;&gt;0</formula>
    </cfRule>
  </conditionalFormatting>
  <conditionalFormatting sqref="N246:Y246">
    <cfRule type="expression" dxfId="145" priority="146" stopIfTrue="1">
      <formula>$A246&lt;&gt;0</formula>
    </cfRule>
  </conditionalFormatting>
  <conditionalFormatting sqref="L247:M247">
    <cfRule type="expression" dxfId="144" priority="145" stopIfTrue="1">
      <formula>希望&lt;&gt;0</formula>
    </cfRule>
  </conditionalFormatting>
  <conditionalFormatting sqref="L248:M248">
    <cfRule type="expression" dxfId="143" priority="144" stopIfTrue="1">
      <formula>希望&lt;&gt;0</formula>
    </cfRule>
  </conditionalFormatting>
  <conditionalFormatting sqref="L249:M249">
    <cfRule type="expression" dxfId="142" priority="143" stopIfTrue="1">
      <formula>希望&lt;&gt;0</formula>
    </cfRule>
  </conditionalFormatting>
  <conditionalFormatting sqref="L250:M250">
    <cfRule type="expression" dxfId="141" priority="142" stopIfTrue="1">
      <formula>希望&lt;&gt;0</formula>
    </cfRule>
  </conditionalFormatting>
  <conditionalFormatting sqref="L251:M251">
    <cfRule type="expression" dxfId="140" priority="141" stopIfTrue="1">
      <formula>希望&lt;&gt;0</formula>
    </cfRule>
  </conditionalFormatting>
  <conditionalFormatting sqref="N251:Y251">
    <cfRule type="expression" dxfId="139" priority="140" stopIfTrue="1">
      <formula>$A251&lt;&gt;0</formula>
    </cfRule>
  </conditionalFormatting>
  <conditionalFormatting sqref="L252:M252">
    <cfRule type="expression" dxfId="138" priority="139" stopIfTrue="1">
      <formula>希望&lt;&gt;0</formula>
    </cfRule>
  </conditionalFormatting>
  <conditionalFormatting sqref="L253:M253">
    <cfRule type="expression" dxfId="137" priority="138" stopIfTrue="1">
      <formula>希望&lt;&gt;0</formula>
    </cfRule>
  </conditionalFormatting>
  <conditionalFormatting sqref="L254:M254">
    <cfRule type="expression" dxfId="136" priority="137" stopIfTrue="1">
      <formula>希望&lt;&gt;0</formula>
    </cfRule>
  </conditionalFormatting>
  <conditionalFormatting sqref="L255:M255">
    <cfRule type="expression" dxfId="135" priority="136" stopIfTrue="1">
      <formula>希望&lt;&gt;0</formula>
    </cfRule>
  </conditionalFormatting>
  <conditionalFormatting sqref="L256:M256">
    <cfRule type="expression" dxfId="134" priority="135" stopIfTrue="1">
      <formula>希望&lt;&gt;0</formula>
    </cfRule>
  </conditionalFormatting>
  <conditionalFormatting sqref="L257:M257">
    <cfRule type="expression" dxfId="133" priority="134" stopIfTrue="1">
      <formula>希望&lt;&gt;0</formula>
    </cfRule>
  </conditionalFormatting>
  <conditionalFormatting sqref="L258:M258">
    <cfRule type="expression" dxfId="132" priority="133" stopIfTrue="1">
      <formula>希望&lt;&gt;0</formula>
    </cfRule>
  </conditionalFormatting>
  <conditionalFormatting sqref="L259:M259">
    <cfRule type="expression" dxfId="131" priority="132" stopIfTrue="1">
      <formula>希望&lt;&gt;0</formula>
    </cfRule>
  </conditionalFormatting>
  <conditionalFormatting sqref="N259:Y259">
    <cfRule type="expression" dxfId="130" priority="131" stopIfTrue="1">
      <formula>$A259&lt;&gt;0</formula>
    </cfRule>
  </conditionalFormatting>
  <conditionalFormatting sqref="L260:M260">
    <cfRule type="expression" dxfId="129" priority="130" stopIfTrue="1">
      <formula>希望&lt;&gt;0</formula>
    </cfRule>
  </conditionalFormatting>
  <conditionalFormatting sqref="L261:M261">
    <cfRule type="expression" dxfId="128" priority="129" stopIfTrue="1">
      <formula>希望&lt;&gt;0</formula>
    </cfRule>
  </conditionalFormatting>
  <conditionalFormatting sqref="L262:M262">
    <cfRule type="expression" dxfId="127" priority="128" stopIfTrue="1">
      <formula>希望&lt;&gt;0</formula>
    </cfRule>
  </conditionalFormatting>
  <conditionalFormatting sqref="L263:M263">
    <cfRule type="expression" dxfId="126" priority="127" stopIfTrue="1">
      <formula>希望&lt;&gt;0</formula>
    </cfRule>
  </conditionalFormatting>
  <conditionalFormatting sqref="L264:M264">
    <cfRule type="expression" dxfId="125" priority="126" stopIfTrue="1">
      <formula>希望&lt;&gt;0</formula>
    </cfRule>
  </conditionalFormatting>
  <conditionalFormatting sqref="N264:Y264">
    <cfRule type="expression" dxfId="124" priority="125" stopIfTrue="1">
      <formula>$A264&lt;&gt;0</formula>
    </cfRule>
  </conditionalFormatting>
  <conditionalFormatting sqref="L265:M265">
    <cfRule type="expression" dxfId="123" priority="124" stopIfTrue="1">
      <formula>希望&lt;&gt;0</formula>
    </cfRule>
  </conditionalFormatting>
  <conditionalFormatting sqref="L266:M266">
    <cfRule type="expression" dxfId="122" priority="123" stopIfTrue="1">
      <formula>希望&lt;&gt;0</formula>
    </cfRule>
  </conditionalFormatting>
  <conditionalFormatting sqref="L267:M267">
    <cfRule type="expression" dxfId="121" priority="122" stopIfTrue="1">
      <formula>希望&lt;&gt;0</formula>
    </cfRule>
  </conditionalFormatting>
  <conditionalFormatting sqref="L268:M268">
    <cfRule type="expression" dxfId="120" priority="121" stopIfTrue="1">
      <formula>希望&lt;&gt;0</formula>
    </cfRule>
  </conditionalFormatting>
  <conditionalFormatting sqref="L269:M269">
    <cfRule type="expression" dxfId="119" priority="120" stopIfTrue="1">
      <formula>希望&lt;&gt;0</formula>
    </cfRule>
  </conditionalFormatting>
  <conditionalFormatting sqref="L270:M270">
    <cfRule type="expression" dxfId="118" priority="119" stopIfTrue="1">
      <formula>希望&lt;&gt;0</formula>
    </cfRule>
  </conditionalFormatting>
  <conditionalFormatting sqref="L271:M271">
    <cfRule type="expression" dxfId="117" priority="118" stopIfTrue="1">
      <formula>希望&lt;&gt;0</formula>
    </cfRule>
  </conditionalFormatting>
  <conditionalFormatting sqref="L272:M272">
    <cfRule type="expression" dxfId="116" priority="117" stopIfTrue="1">
      <formula>希望&lt;&gt;0</formula>
    </cfRule>
  </conditionalFormatting>
  <conditionalFormatting sqref="N272:Y272">
    <cfRule type="expression" dxfId="115" priority="116" stopIfTrue="1">
      <formula>$A272&lt;&gt;0</formula>
    </cfRule>
  </conditionalFormatting>
  <conditionalFormatting sqref="L273:M273">
    <cfRule type="expression" dxfId="114" priority="115" stopIfTrue="1">
      <formula>希望&lt;&gt;0</formula>
    </cfRule>
  </conditionalFormatting>
  <conditionalFormatting sqref="L274:M274">
    <cfRule type="expression" dxfId="113" priority="114" stopIfTrue="1">
      <formula>希望&lt;&gt;0</formula>
    </cfRule>
  </conditionalFormatting>
  <conditionalFormatting sqref="L275:M275">
    <cfRule type="expression" dxfId="112" priority="113" stopIfTrue="1">
      <formula>希望&lt;&gt;0</formula>
    </cfRule>
  </conditionalFormatting>
  <conditionalFormatting sqref="L276:M276">
    <cfRule type="expression" dxfId="111" priority="112" stopIfTrue="1">
      <formula>希望&lt;&gt;0</formula>
    </cfRule>
  </conditionalFormatting>
  <conditionalFormatting sqref="L277:M277">
    <cfRule type="expression" dxfId="110" priority="111" stopIfTrue="1">
      <formula>希望&lt;&gt;0</formula>
    </cfRule>
  </conditionalFormatting>
  <conditionalFormatting sqref="N277:Y277">
    <cfRule type="expression" dxfId="109" priority="110" stopIfTrue="1">
      <formula>$A277&lt;&gt;0</formula>
    </cfRule>
  </conditionalFormatting>
  <conditionalFormatting sqref="L278:M278">
    <cfRule type="expression" dxfId="108" priority="109" stopIfTrue="1">
      <formula>希望&lt;&gt;0</formula>
    </cfRule>
  </conditionalFormatting>
  <conditionalFormatting sqref="L279:M279">
    <cfRule type="expression" dxfId="107" priority="108" stopIfTrue="1">
      <formula>希望&lt;&gt;0</formula>
    </cfRule>
  </conditionalFormatting>
  <conditionalFormatting sqref="L280:M280">
    <cfRule type="expression" dxfId="106" priority="107" stopIfTrue="1">
      <formula>希望&lt;&gt;0</formula>
    </cfRule>
  </conditionalFormatting>
  <conditionalFormatting sqref="L281:M281">
    <cfRule type="expression" dxfId="105" priority="106" stopIfTrue="1">
      <formula>希望&lt;&gt;0</formula>
    </cfRule>
  </conditionalFormatting>
  <conditionalFormatting sqref="L282:M282">
    <cfRule type="expression" dxfId="104" priority="105" stopIfTrue="1">
      <formula>希望&lt;&gt;0</formula>
    </cfRule>
  </conditionalFormatting>
  <conditionalFormatting sqref="L283:M283">
    <cfRule type="expression" dxfId="103" priority="104" stopIfTrue="1">
      <formula>希望&lt;&gt;0</formula>
    </cfRule>
  </conditionalFormatting>
  <conditionalFormatting sqref="L284:M284">
    <cfRule type="expression" dxfId="102" priority="103" stopIfTrue="1">
      <formula>希望&lt;&gt;0</formula>
    </cfRule>
  </conditionalFormatting>
  <conditionalFormatting sqref="N284:Y284">
    <cfRule type="expression" dxfId="101" priority="102" stopIfTrue="1">
      <formula>$A284&lt;&gt;0</formula>
    </cfRule>
  </conditionalFormatting>
  <conditionalFormatting sqref="L285:M285">
    <cfRule type="expression" dxfId="100" priority="101" stopIfTrue="1">
      <formula>希望&lt;&gt;0</formula>
    </cfRule>
  </conditionalFormatting>
  <conditionalFormatting sqref="L286:M286">
    <cfRule type="expression" dxfId="99" priority="100" stopIfTrue="1">
      <formula>希望&lt;&gt;0</formula>
    </cfRule>
  </conditionalFormatting>
  <conditionalFormatting sqref="L287:M287">
    <cfRule type="expression" dxfId="98" priority="99" stopIfTrue="1">
      <formula>希望&lt;&gt;0</formula>
    </cfRule>
  </conditionalFormatting>
  <conditionalFormatting sqref="L288:M288">
    <cfRule type="expression" dxfId="97" priority="98" stopIfTrue="1">
      <formula>希望&lt;&gt;0</formula>
    </cfRule>
  </conditionalFormatting>
  <conditionalFormatting sqref="L289:M289">
    <cfRule type="expression" dxfId="96" priority="97" stopIfTrue="1">
      <formula>希望&lt;&gt;0</formula>
    </cfRule>
  </conditionalFormatting>
  <conditionalFormatting sqref="L290:M290">
    <cfRule type="expression" dxfId="95" priority="96" stopIfTrue="1">
      <formula>希望&lt;&gt;0</formula>
    </cfRule>
  </conditionalFormatting>
  <conditionalFormatting sqref="L291:M291">
    <cfRule type="expression" dxfId="94" priority="95" stopIfTrue="1">
      <formula>希望&lt;&gt;0</formula>
    </cfRule>
  </conditionalFormatting>
  <conditionalFormatting sqref="L292:M292">
    <cfRule type="expression" dxfId="93" priority="94" stopIfTrue="1">
      <formula>希望&lt;&gt;0</formula>
    </cfRule>
  </conditionalFormatting>
  <conditionalFormatting sqref="L293:M293">
    <cfRule type="expression" dxfId="92" priority="93" stopIfTrue="1">
      <formula>希望&lt;&gt;0</formula>
    </cfRule>
  </conditionalFormatting>
  <conditionalFormatting sqref="L294:M294">
    <cfRule type="expression" dxfId="91" priority="92" stopIfTrue="1">
      <formula>希望&lt;&gt;0</formula>
    </cfRule>
  </conditionalFormatting>
  <conditionalFormatting sqref="L295:M295">
    <cfRule type="expression" dxfId="90" priority="91" stopIfTrue="1">
      <formula>希望&lt;&gt;0</formula>
    </cfRule>
  </conditionalFormatting>
  <conditionalFormatting sqref="N295:Y295">
    <cfRule type="expression" dxfId="89" priority="90" stopIfTrue="1">
      <formula>$A295&lt;&gt;0</formula>
    </cfRule>
  </conditionalFormatting>
  <conditionalFormatting sqref="L296:M296">
    <cfRule type="expression" dxfId="88" priority="89" stopIfTrue="1">
      <formula>希望&lt;&gt;0</formula>
    </cfRule>
  </conditionalFormatting>
  <conditionalFormatting sqref="L297:M297">
    <cfRule type="expression" dxfId="87" priority="88" stopIfTrue="1">
      <formula>希望&lt;&gt;0</formula>
    </cfRule>
  </conditionalFormatting>
  <conditionalFormatting sqref="L298:M298">
    <cfRule type="expression" dxfId="86" priority="87" stopIfTrue="1">
      <formula>希望&lt;&gt;0</formula>
    </cfRule>
  </conditionalFormatting>
  <conditionalFormatting sqref="L299:M299">
    <cfRule type="expression" dxfId="85" priority="86" stopIfTrue="1">
      <formula>希望&lt;&gt;0</formula>
    </cfRule>
  </conditionalFormatting>
  <conditionalFormatting sqref="L300:M300">
    <cfRule type="expression" dxfId="84" priority="85" stopIfTrue="1">
      <formula>希望&lt;&gt;0</formula>
    </cfRule>
  </conditionalFormatting>
  <conditionalFormatting sqref="L301:M301">
    <cfRule type="expression" dxfId="83" priority="84" stopIfTrue="1">
      <formula>希望&lt;&gt;0</formula>
    </cfRule>
  </conditionalFormatting>
  <conditionalFormatting sqref="N301:Y301">
    <cfRule type="expression" dxfId="82" priority="83" stopIfTrue="1">
      <formula>$A301&lt;&gt;0</formula>
    </cfRule>
  </conditionalFormatting>
  <conditionalFormatting sqref="L302:M302">
    <cfRule type="expression" dxfId="81" priority="82" stopIfTrue="1">
      <formula>希望&lt;&gt;0</formula>
    </cfRule>
  </conditionalFormatting>
  <conditionalFormatting sqref="L303:M303">
    <cfRule type="expression" dxfId="80" priority="81" stopIfTrue="1">
      <formula>希望&lt;&gt;0</formula>
    </cfRule>
  </conditionalFormatting>
  <conditionalFormatting sqref="L304:M304">
    <cfRule type="expression" dxfId="79" priority="80" stopIfTrue="1">
      <formula>希望&lt;&gt;0</formula>
    </cfRule>
  </conditionalFormatting>
  <conditionalFormatting sqref="L305:M305">
    <cfRule type="expression" dxfId="78" priority="79" stopIfTrue="1">
      <formula>希望&lt;&gt;0</formula>
    </cfRule>
  </conditionalFormatting>
  <conditionalFormatting sqref="N305:Y305">
    <cfRule type="expression" dxfId="77" priority="78" stopIfTrue="1">
      <formula>$A305&lt;&gt;0</formula>
    </cfRule>
  </conditionalFormatting>
  <conditionalFormatting sqref="L306:M306">
    <cfRule type="expression" dxfId="76" priority="77" stopIfTrue="1">
      <formula>希望&lt;&gt;0</formula>
    </cfRule>
  </conditionalFormatting>
  <conditionalFormatting sqref="L307:M307">
    <cfRule type="expression" dxfId="75" priority="76" stopIfTrue="1">
      <formula>希望&lt;&gt;0</formula>
    </cfRule>
  </conditionalFormatting>
  <conditionalFormatting sqref="L308:M308">
    <cfRule type="expression" dxfId="74" priority="75" stopIfTrue="1">
      <formula>希望&lt;&gt;0</formula>
    </cfRule>
  </conditionalFormatting>
  <conditionalFormatting sqref="N308:Y308">
    <cfRule type="expression" dxfId="73" priority="74" stopIfTrue="1">
      <formula>$A308&lt;&gt;0</formula>
    </cfRule>
  </conditionalFormatting>
  <conditionalFormatting sqref="L309:M309">
    <cfRule type="expression" dxfId="72" priority="73" stopIfTrue="1">
      <formula>希望&lt;&gt;0</formula>
    </cfRule>
  </conditionalFormatting>
  <conditionalFormatting sqref="L310:M310">
    <cfRule type="expression" dxfId="71" priority="72" stopIfTrue="1">
      <formula>希望&lt;&gt;0</formula>
    </cfRule>
  </conditionalFormatting>
  <conditionalFormatting sqref="L311:M311">
    <cfRule type="expression" dxfId="70" priority="71" stopIfTrue="1">
      <formula>希望&lt;&gt;0</formula>
    </cfRule>
  </conditionalFormatting>
  <conditionalFormatting sqref="L312:M312">
    <cfRule type="expression" dxfId="69" priority="70" stopIfTrue="1">
      <formula>希望&lt;&gt;0</formula>
    </cfRule>
  </conditionalFormatting>
  <conditionalFormatting sqref="L313:M313">
    <cfRule type="expression" dxfId="68" priority="69" stopIfTrue="1">
      <formula>希望&lt;&gt;0</formula>
    </cfRule>
  </conditionalFormatting>
  <conditionalFormatting sqref="L314:M314">
    <cfRule type="expression" dxfId="67" priority="68" stopIfTrue="1">
      <formula>希望&lt;&gt;0</formula>
    </cfRule>
  </conditionalFormatting>
  <conditionalFormatting sqref="L315:M315">
    <cfRule type="expression" dxfId="66" priority="67" stopIfTrue="1">
      <formula>希望&lt;&gt;0</formula>
    </cfRule>
  </conditionalFormatting>
  <conditionalFormatting sqref="L316:M316">
    <cfRule type="expression" dxfId="65" priority="66" stopIfTrue="1">
      <formula>希望&lt;&gt;0</formula>
    </cfRule>
  </conditionalFormatting>
  <conditionalFormatting sqref="L317:M317">
    <cfRule type="expression" dxfId="64" priority="65" stopIfTrue="1">
      <formula>希望&lt;&gt;0</formula>
    </cfRule>
  </conditionalFormatting>
  <conditionalFormatting sqref="L318:M318">
    <cfRule type="expression" dxfId="63" priority="64" stopIfTrue="1">
      <formula>希望&lt;&gt;0</formula>
    </cfRule>
  </conditionalFormatting>
  <conditionalFormatting sqref="L319:M319">
    <cfRule type="expression" dxfId="62" priority="63" stopIfTrue="1">
      <formula>希望&lt;&gt;0</formula>
    </cfRule>
  </conditionalFormatting>
  <conditionalFormatting sqref="L320:M320">
    <cfRule type="expression" dxfId="61" priority="62" stopIfTrue="1">
      <formula>希望&lt;&gt;0</formula>
    </cfRule>
  </conditionalFormatting>
  <conditionalFormatting sqref="L321:M321">
    <cfRule type="expression" dxfId="60" priority="61" stopIfTrue="1">
      <formula>希望&lt;&gt;0</formula>
    </cfRule>
  </conditionalFormatting>
  <conditionalFormatting sqref="N321:Y321">
    <cfRule type="expression" dxfId="59" priority="60" stopIfTrue="1">
      <formula>$A321&lt;&gt;0</formula>
    </cfRule>
  </conditionalFormatting>
  <conditionalFormatting sqref="L322:M322">
    <cfRule type="expression" dxfId="58" priority="59" stopIfTrue="1">
      <formula>希望&lt;&gt;0</formula>
    </cfRule>
  </conditionalFormatting>
  <conditionalFormatting sqref="N322:Y322">
    <cfRule type="expression" dxfId="57" priority="58" stopIfTrue="1">
      <formula>$A322&lt;&gt;0</formula>
    </cfRule>
  </conditionalFormatting>
  <conditionalFormatting sqref="L327:M327">
    <cfRule type="expression" dxfId="56" priority="57" stopIfTrue="1">
      <formula>希望&lt;&gt;0</formula>
    </cfRule>
  </conditionalFormatting>
  <conditionalFormatting sqref="L328:M328">
    <cfRule type="expression" dxfId="55" priority="56" stopIfTrue="1">
      <formula>希望&lt;&gt;0</formula>
    </cfRule>
  </conditionalFormatting>
  <conditionalFormatting sqref="L329:M329">
    <cfRule type="expression" dxfId="54" priority="55" stopIfTrue="1">
      <formula>希望&lt;&gt;0</formula>
    </cfRule>
  </conditionalFormatting>
  <conditionalFormatting sqref="L330:M330">
    <cfRule type="expression" dxfId="53" priority="54" stopIfTrue="1">
      <formula>希望&lt;&gt;0</formula>
    </cfRule>
  </conditionalFormatting>
  <conditionalFormatting sqref="L331:M331">
    <cfRule type="expression" dxfId="52" priority="53" stopIfTrue="1">
      <formula>希望&lt;&gt;0</formula>
    </cfRule>
  </conditionalFormatting>
  <conditionalFormatting sqref="L332:M332">
    <cfRule type="expression" dxfId="51" priority="52" stopIfTrue="1">
      <formula>希望&lt;&gt;0</formula>
    </cfRule>
  </conditionalFormatting>
  <conditionalFormatting sqref="L333:M333">
    <cfRule type="expression" dxfId="50" priority="51" stopIfTrue="1">
      <formula>希望&lt;&gt;0</formula>
    </cfRule>
  </conditionalFormatting>
  <conditionalFormatting sqref="L334:M334">
    <cfRule type="expression" dxfId="49" priority="50" stopIfTrue="1">
      <formula>希望&lt;&gt;0</formula>
    </cfRule>
  </conditionalFormatting>
  <conditionalFormatting sqref="L335:M335">
    <cfRule type="expression" dxfId="48" priority="49" stopIfTrue="1">
      <formula>希望&lt;&gt;0</formula>
    </cfRule>
  </conditionalFormatting>
  <conditionalFormatting sqref="L336:M336">
    <cfRule type="expression" dxfId="47" priority="48" stopIfTrue="1">
      <formula>希望&lt;&gt;0</formula>
    </cfRule>
  </conditionalFormatting>
  <conditionalFormatting sqref="L337:M337">
    <cfRule type="expression" dxfId="46" priority="47" stopIfTrue="1">
      <formula>希望&lt;&gt;0</formula>
    </cfRule>
  </conditionalFormatting>
  <conditionalFormatting sqref="L338:M338">
    <cfRule type="expression" dxfId="45" priority="46" stopIfTrue="1">
      <formula>希望&lt;&gt;0</formula>
    </cfRule>
  </conditionalFormatting>
  <conditionalFormatting sqref="L339:M339">
    <cfRule type="expression" dxfId="44" priority="45" stopIfTrue="1">
      <formula>希望&lt;&gt;0</formula>
    </cfRule>
  </conditionalFormatting>
  <conditionalFormatting sqref="L340:M340">
    <cfRule type="expression" dxfId="43" priority="44" stopIfTrue="1">
      <formula>希望&lt;&gt;0</formula>
    </cfRule>
  </conditionalFormatting>
  <conditionalFormatting sqref="L341:M341">
    <cfRule type="expression" dxfId="42" priority="43" stopIfTrue="1">
      <formula>希望&lt;&gt;0</formula>
    </cfRule>
  </conditionalFormatting>
  <conditionalFormatting sqref="L342:M342">
    <cfRule type="expression" dxfId="41" priority="42" stopIfTrue="1">
      <formula>希望&lt;&gt;0</formula>
    </cfRule>
  </conditionalFormatting>
  <conditionalFormatting sqref="L343:M343">
    <cfRule type="expression" dxfId="40" priority="41" stopIfTrue="1">
      <formula>希望&lt;&gt;0</formula>
    </cfRule>
  </conditionalFormatting>
  <conditionalFormatting sqref="L344:M344">
    <cfRule type="expression" dxfId="39" priority="40" stopIfTrue="1">
      <formula>希望&lt;&gt;0</formula>
    </cfRule>
  </conditionalFormatting>
  <conditionalFormatting sqref="L345:M345">
    <cfRule type="expression" dxfId="38" priority="39" stopIfTrue="1">
      <formula>希望&lt;&gt;0</formula>
    </cfRule>
  </conditionalFormatting>
  <conditionalFormatting sqref="L346:M346">
    <cfRule type="expression" dxfId="37" priority="38" stopIfTrue="1">
      <formula>希望&lt;&gt;0</formula>
    </cfRule>
  </conditionalFormatting>
  <conditionalFormatting sqref="L347:M347">
    <cfRule type="expression" dxfId="36" priority="37" stopIfTrue="1">
      <formula>希望&lt;&gt;0</formula>
    </cfRule>
  </conditionalFormatting>
  <conditionalFormatting sqref="L348:M348">
    <cfRule type="expression" dxfId="35" priority="36" stopIfTrue="1">
      <formula>希望&lt;&gt;0</formula>
    </cfRule>
  </conditionalFormatting>
  <conditionalFormatting sqref="L349:M349">
    <cfRule type="expression" dxfId="34" priority="35" stopIfTrue="1">
      <formula>希望&lt;&gt;0</formula>
    </cfRule>
  </conditionalFormatting>
  <conditionalFormatting sqref="L350:M350">
    <cfRule type="expression" dxfId="33" priority="34" stopIfTrue="1">
      <formula>希望&lt;&gt;0</formula>
    </cfRule>
  </conditionalFormatting>
  <conditionalFormatting sqref="L351:M351">
    <cfRule type="expression" dxfId="32" priority="33" stopIfTrue="1">
      <formula>希望&lt;&gt;0</formula>
    </cfRule>
  </conditionalFormatting>
  <conditionalFormatting sqref="L352:M352">
    <cfRule type="expression" dxfId="31" priority="32" stopIfTrue="1">
      <formula>希望&lt;&gt;0</formula>
    </cfRule>
  </conditionalFormatting>
  <conditionalFormatting sqref="L353:M353">
    <cfRule type="expression" dxfId="30" priority="31" stopIfTrue="1">
      <formula>希望&lt;&gt;0</formula>
    </cfRule>
  </conditionalFormatting>
  <conditionalFormatting sqref="L354:M354">
    <cfRule type="expression" dxfId="29" priority="30" stopIfTrue="1">
      <formula>希望&lt;&gt;0</formula>
    </cfRule>
  </conditionalFormatting>
  <conditionalFormatting sqref="L355:M355">
    <cfRule type="expression" dxfId="28" priority="29" stopIfTrue="1">
      <formula>希望&lt;&gt;0</formula>
    </cfRule>
  </conditionalFormatting>
  <conditionalFormatting sqref="L356:M356">
    <cfRule type="expression" dxfId="27" priority="28" stopIfTrue="1">
      <formula>希望&lt;&gt;0</formula>
    </cfRule>
  </conditionalFormatting>
  <conditionalFormatting sqref="L357:M357">
    <cfRule type="expression" dxfId="26" priority="27" stopIfTrue="1">
      <formula>希望&lt;&gt;0</formula>
    </cfRule>
  </conditionalFormatting>
  <conditionalFormatting sqref="L358:M358">
    <cfRule type="expression" dxfId="25" priority="26" stopIfTrue="1">
      <formula>希望&lt;&gt;0</formula>
    </cfRule>
  </conditionalFormatting>
  <conditionalFormatting sqref="L359:M359">
    <cfRule type="expression" dxfId="24" priority="25" stopIfTrue="1">
      <formula>希望&lt;&gt;0</formula>
    </cfRule>
  </conditionalFormatting>
  <conditionalFormatting sqref="L360:M360">
    <cfRule type="expression" dxfId="23" priority="24" stopIfTrue="1">
      <formula>希望&lt;&gt;0</formula>
    </cfRule>
  </conditionalFormatting>
  <conditionalFormatting sqref="L361:M361">
    <cfRule type="expression" dxfId="22" priority="23" stopIfTrue="1">
      <formula>希望&lt;&gt;0</formula>
    </cfRule>
  </conditionalFormatting>
  <conditionalFormatting sqref="L362:M362">
    <cfRule type="expression" dxfId="21" priority="22" stopIfTrue="1">
      <formula>希望&lt;&gt;0</formula>
    </cfRule>
  </conditionalFormatting>
  <conditionalFormatting sqref="L363:M363">
    <cfRule type="expression" dxfId="20" priority="21" stopIfTrue="1">
      <formula>希望&lt;&gt;0</formula>
    </cfRule>
  </conditionalFormatting>
  <conditionalFormatting sqref="L364:M364">
    <cfRule type="expression" dxfId="19" priority="20" stopIfTrue="1">
      <formula>希望&lt;&gt;0</formula>
    </cfRule>
  </conditionalFormatting>
  <conditionalFormatting sqref="L365:M365">
    <cfRule type="expression" dxfId="18" priority="19" stopIfTrue="1">
      <formula>希望&lt;&gt;0</formula>
    </cfRule>
  </conditionalFormatting>
  <conditionalFormatting sqref="L366:M366">
    <cfRule type="expression" dxfId="17" priority="18" stopIfTrue="1">
      <formula>希望&lt;&gt;0</formula>
    </cfRule>
  </conditionalFormatting>
  <conditionalFormatting sqref="L367:M367">
    <cfRule type="expression" dxfId="16" priority="17" stopIfTrue="1">
      <formula>希望&lt;&gt;0</formula>
    </cfRule>
  </conditionalFormatting>
  <conditionalFormatting sqref="L368:M368">
    <cfRule type="expression" dxfId="15" priority="16" stopIfTrue="1">
      <formula>希望&lt;&gt;0</formula>
    </cfRule>
  </conditionalFormatting>
  <conditionalFormatting sqref="L369:M369">
    <cfRule type="expression" dxfId="14" priority="15" stopIfTrue="1">
      <formula>希望&lt;&gt;0</formula>
    </cfRule>
  </conditionalFormatting>
  <conditionalFormatting sqref="L370:M370">
    <cfRule type="expression" dxfId="13" priority="14" stopIfTrue="1">
      <formula>希望&lt;&gt;0</formula>
    </cfRule>
  </conditionalFormatting>
  <conditionalFormatting sqref="L371:M371">
    <cfRule type="expression" dxfId="12" priority="13" stopIfTrue="1">
      <formula>希望&lt;&gt;0</formula>
    </cfRule>
  </conditionalFormatting>
  <conditionalFormatting sqref="L372:M372">
    <cfRule type="expression" dxfId="11" priority="12" stopIfTrue="1">
      <formula>希望&lt;&gt;0</formula>
    </cfRule>
  </conditionalFormatting>
  <conditionalFormatting sqref="L373:M373">
    <cfRule type="expression" dxfId="10" priority="11" stopIfTrue="1">
      <formula>希望&lt;&gt;0</formula>
    </cfRule>
  </conditionalFormatting>
  <conditionalFormatting sqref="L374:M374">
    <cfRule type="expression" dxfId="9" priority="10" stopIfTrue="1">
      <formula>希望&lt;&gt;0</formula>
    </cfRule>
  </conditionalFormatting>
  <conditionalFormatting sqref="L375:M375">
    <cfRule type="expression" dxfId="8" priority="9" stopIfTrue="1">
      <formula>希望&lt;&gt;0</formula>
    </cfRule>
  </conditionalFormatting>
  <conditionalFormatting sqref="L376:M376">
    <cfRule type="expression" dxfId="7" priority="8" stopIfTrue="1">
      <formula>希望&lt;&gt;0</formula>
    </cfRule>
  </conditionalFormatting>
  <conditionalFormatting sqref="L377:M377">
    <cfRule type="expression" dxfId="6" priority="7" stopIfTrue="1">
      <formula>希望&lt;&gt;0</formula>
    </cfRule>
  </conditionalFormatting>
  <conditionalFormatting sqref="L378:M378">
    <cfRule type="expression" dxfId="5" priority="6" stopIfTrue="1">
      <formula>希望&lt;&gt;0</formula>
    </cfRule>
  </conditionalFormatting>
  <conditionalFormatting sqref="L379:M379">
    <cfRule type="expression" dxfId="4" priority="5" stopIfTrue="1">
      <formula>希望&lt;&gt;0</formula>
    </cfRule>
  </conditionalFormatting>
  <conditionalFormatting sqref="L380:M380">
    <cfRule type="expression" dxfId="3" priority="4" stopIfTrue="1">
      <formula>希望&lt;&gt;0</formula>
    </cfRule>
  </conditionalFormatting>
  <conditionalFormatting sqref="L381:M381">
    <cfRule type="expression" dxfId="2" priority="3" stopIfTrue="1">
      <formula>希望&lt;&gt;0</formula>
    </cfRule>
  </conditionalFormatting>
  <conditionalFormatting sqref="L382:M382">
    <cfRule type="expression" dxfId="1" priority="2" stopIfTrue="1">
      <formula>希望&lt;&gt;0</formula>
    </cfRule>
  </conditionalFormatting>
  <conditionalFormatting sqref="E386:Y386">
    <cfRule type="expression" dxfId="0" priority="1" stopIfTrue="1">
      <formula>$A386&lt;&gt;0</formula>
    </cfRule>
  </conditionalFormatting>
  <dataValidations count="221">
    <dataValidation imeMode="hiragana" allowBlank="1" showInputMessage="1" showErrorMessage="1" sqref="E202:N202 O202:T202 E203:N203 O203:T203 E204:N204 O204:T204 E205:N205 O205:T205 E206:N206 O206:T206 E207:N207 O207:T207 E208:N208 O208:T208 E209:N209 O209:T209 E210:N210 O210:T210 E211:N211 O211:T211 E215:Y215 E219:Y219 N229:Y229 N236:Y236 N241:Y241 N246:Y246 N251:Y251 N259:Y259 N264:Y264 N272:Y272 N277:Y277 N284:Y284 N295:Y295 N301:Y301 N305:Y305 N308:Y308 N321:Y321 N322:Y322 E386:Y386" xr:uid="{9FCA9820-D4BB-475A-8B0D-78DB210C35F3}"/>
    <dataValidation imeMode="hiragana" allowBlank="1" showInputMessage="1" showErrorMessage="1" sqref="I22:Y22" xr:uid="{AA87D1CC-934A-4277-99D1-0DBA7AE510AD}"/>
    <dataValidation type="whole" imeMode="halfAlpha" allowBlank="1" showInputMessage="1" showErrorMessage="1" error="7桁の数字を入力してください" sqref="I20:M20" xr:uid="{7C42698B-6A8C-4C2D-8B78-942541FF544B}">
      <formula1>0</formula1>
      <formula2>9999999</formula2>
    </dataValidation>
    <dataValidation imeMode="fullKatakana" allowBlank="1" showInputMessage="1" showErrorMessage="1" sqref="I24:Y24" xr:uid="{7728A1BB-64D4-43E9-A94E-CA4A0EDCF268}"/>
    <dataValidation imeMode="hiragana" allowBlank="1" showInputMessage="1" showErrorMessage="1" sqref="I26:Y26" xr:uid="{BB6AEAAB-622B-41A8-8F83-C5EAF1AB8F61}"/>
    <dataValidation imeMode="hiragana" allowBlank="1" showInputMessage="1" showErrorMessage="1" sqref="I28:Y28" xr:uid="{098C0672-F085-4D8F-A78F-FC1F01B24835}"/>
    <dataValidation imeMode="fullKatakana" allowBlank="1" showInputMessage="1" showErrorMessage="1" sqref="I30:Y30" xr:uid="{388F7CBF-0DA7-462E-AAF4-BD298B6F51B1}"/>
    <dataValidation imeMode="hiragana" allowBlank="1" showInputMessage="1" showErrorMessage="1" sqref="I32:Y32" xr:uid="{7E9A85DD-E2D3-4792-8980-22778AA0EBAA}"/>
    <dataValidation imeMode="halfAlpha" allowBlank="1" showInputMessage="1" showErrorMessage="1" sqref="I34:M34" xr:uid="{F5DA13B3-D509-4561-8E47-287CCF94A758}"/>
    <dataValidation imeMode="halfAlpha" allowBlank="1" showInputMessage="1" showErrorMessage="1" sqref="P34" xr:uid="{F982FBB5-987B-40D1-A733-DDAA530EFAF8}"/>
    <dataValidation imeMode="halfAlpha" allowBlank="1" showInputMessage="1" showErrorMessage="1" sqref="I36:M36" xr:uid="{8E23D6C2-441D-43D3-9A99-A616BA0D991B}"/>
    <dataValidation imeMode="halfAlpha" allowBlank="1" showInputMessage="1" showErrorMessage="1" sqref="I38:Y38" xr:uid="{0F36EDD0-F985-4861-8E22-00DABA78E19D}"/>
    <dataValidation type="list" imeMode="halfAlpha" allowBlank="1" showInputMessage="1" showErrorMessage="1" error="リストから選択してください" sqref="I40:M40" xr:uid="{57BD328B-8600-4594-9A55-316EC27AC44F}">
      <formula1>"一致する,一致しない"</formula1>
    </dataValidation>
    <dataValidation type="list" imeMode="halfAlpha" allowBlank="1" showInputMessage="1" showErrorMessage="1" error="リストから選択してください" sqref="I63:M63" xr:uid="{C34F700E-2DFA-46A4-BA35-9117698822CC}">
      <formula1>"しない,する"</formula1>
    </dataValidation>
    <dataValidation type="whole" imeMode="halfAlpha" allowBlank="1" showInputMessage="1" showErrorMessage="1" error="7桁の数字を入力してください" sqref="I69:M69" xr:uid="{82CB438F-078D-4213-B528-AEB98F808D4D}">
      <formula1>0</formula1>
      <formula2>9999999</formula2>
    </dataValidation>
    <dataValidation imeMode="hiragana" allowBlank="1" showInputMessage="1" showErrorMessage="1" sqref="I71:Y71" xr:uid="{81BF977B-D280-4503-870D-960DEA56FC21}"/>
    <dataValidation imeMode="fullKatakana" allowBlank="1" showInputMessage="1" showErrorMessage="1" sqref="I73:Y73" xr:uid="{0F8169C4-01E7-449B-BCF7-144CEA5D0520}"/>
    <dataValidation imeMode="hiragana" allowBlank="1" showInputMessage="1" showErrorMessage="1" sqref="I75:Y75" xr:uid="{3B1F7BDB-6066-4FA9-B34F-B75BF82367FA}"/>
    <dataValidation imeMode="hiragana" allowBlank="1" showInputMessage="1" showErrorMessage="1" sqref="I77:Y77" xr:uid="{1992E1D4-B6F9-4B7A-89D5-64CCB4D9E08C}"/>
    <dataValidation imeMode="fullKatakana" allowBlank="1" showInputMessage="1" showErrorMessage="1" sqref="I79:Y79" xr:uid="{0A6D0B3D-2F53-42C0-AAD7-7AC9E13E1FA7}"/>
    <dataValidation imeMode="hiragana" allowBlank="1" showInputMessage="1" showErrorMessage="1" sqref="I81:Y81" xr:uid="{CA9BF3A3-7751-4D57-BAD7-CC12072789DD}"/>
    <dataValidation imeMode="halfAlpha" allowBlank="1" showInputMessage="1" showErrorMessage="1" sqref="I83:M83" xr:uid="{41FC128A-3839-44E2-A1B3-ADEA60BAD025}"/>
    <dataValidation imeMode="halfAlpha" allowBlank="1" showInputMessage="1" showErrorMessage="1" sqref="P83" xr:uid="{6D4ADADA-9262-4EC7-8959-ED1728169CB5}"/>
    <dataValidation imeMode="halfAlpha" allowBlank="1" showInputMessage="1" showErrorMessage="1" sqref="I85:M85" xr:uid="{BD9CC5DB-BE72-4EBB-B4B4-53399718CDBE}"/>
    <dataValidation imeMode="halfAlpha" allowBlank="1" showInputMessage="1" showErrorMessage="1" sqref="I87:Y87" xr:uid="{00E87C3E-133F-4063-B195-A658F0905D9E}"/>
    <dataValidation imeMode="hiragana" allowBlank="1" showInputMessage="1" showErrorMessage="1" sqref="I112:Y112" xr:uid="{D284EF57-1AFC-439E-8B6F-57550DCE9EB1}"/>
    <dataValidation imeMode="fullKatakana" allowBlank="1" showInputMessage="1" showErrorMessage="1" sqref="I114:Y114" xr:uid="{CD7AB1BA-F9A6-43AA-A67A-85DC9DF58CBA}"/>
    <dataValidation imeMode="hiragana" allowBlank="1" showInputMessage="1" showErrorMessage="1" sqref="I116:Y116" xr:uid="{9F98A79A-91E9-46E9-8020-680440F25D65}"/>
    <dataValidation type="whole" imeMode="halfAlpha" allowBlank="1" showInputMessage="1" showErrorMessage="1" error="7桁の数字を入力してください" sqref="I118:M118" xr:uid="{33E4CF18-DC2F-4F51-8A31-C769E38A6FC3}">
      <formula1>0</formula1>
      <formula2>9999999</formula2>
    </dataValidation>
    <dataValidation imeMode="hiragana" allowBlank="1" showInputMessage="1" showErrorMessage="1" sqref="I120:Y120" xr:uid="{6C63CF70-C20C-4E83-9560-02FBDEF0B3F6}"/>
    <dataValidation imeMode="halfAlpha" allowBlank="1" showInputMessage="1" showErrorMessage="1" sqref="I122:M122" xr:uid="{17E8ED16-2CBE-418F-85DA-EFA72845AEB9}"/>
    <dataValidation imeMode="halfAlpha" allowBlank="1" showInputMessage="1" showErrorMessage="1" sqref="P122" xr:uid="{DC67BEF0-857E-4623-95C8-47030125435A}"/>
    <dataValidation imeMode="halfAlpha" allowBlank="1" showInputMessage="1" showErrorMessage="1" sqref="I124:M124" xr:uid="{38ECBD53-F724-4B74-A572-D990EF0C3E73}"/>
    <dataValidation imeMode="halfAlpha" allowBlank="1" showInputMessage="1" showErrorMessage="1" sqref="I126:Y126" xr:uid="{08907C63-7391-4173-A051-38935EA29EEB}"/>
    <dataValidation type="list" imeMode="halfAlpha" allowBlank="1" showInputMessage="1" showErrorMessage="1" error="リストから選択してください" sqref="I153:M153" xr:uid="{2FBCBAB1-5DAA-434A-B181-1C9DAE1CAAB2}">
      <formula1>"しない,する"</formula1>
    </dataValidation>
    <dataValidation imeMode="fullKatakana" allowBlank="1" showInputMessage="1" showErrorMessage="1" sqref="I155:Y155" xr:uid="{E9C3445E-6082-4207-B339-B978C6C82277}"/>
    <dataValidation imeMode="hiragana" allowBlank="1" showInputMessage="1" showErrorMessage="1" sqref="I157:Y157" xr:uid="{AECBF640-433F-4966-9E14-9810E9287A2D}"/>
    <dataValidation imeMode="halfAlpha" allowBlank="1" showInputMessage="1" showErrorMessage="1" sqref="I159:M159" xr:uid="{17A48979-62EC-42DF-B695-1F3E60C39811}"/>
    <dataValidation type="whole" imeMode="halfAlpha" allowBlank="1" showInputMessage="1" showErrorMessage="1" error="7桁の数字を入力してください" sqref="I161:M161" xr:uid="{8CFD794F-5A0D-493C-B9FE-9DF51893923D}">
      <formula1>0</formula1>
      <formula2>9999999</formula2>
    </dataValidation>
    <dataValidation imeMode="hiragana" allowBlank="1" showInputMessage="1" showErrorMessage="1" sqref="I163:Y163" xr:uid="{B25E34AD-46C3-4AD4-A9FB-2867E81DF9B1}"/>
    <dataValidation imeMode="halfAlpha" allowBlank="1" showInputMessage="1" showErrorMessage="1" sqref="I165:M165" xr:uid="{A54EE60C-71D3-4526-B76E-60BDAD8AD680}"/>
    <dataValidation imeMode="halfAlpha" allowBlank="1" showInputMessage="1" showErrorMessage="1" sqref="I167:M167" xr:uid="{34F31827-2E42-4499-A645-5BE8F56A719E}"/>
    <dataValidation imeMode="halfAlpha" allowBlank="1" showInputMessage="1" showErrorMessage="1" sqref="I169:Y169" xr:uid="{C4F5F8FE-BF75-48E8-93B0-DAF8BFDF7F31}"/>
    <dataValidation type="whole" imeMode="halfAlpha" allowBlank="1" showInputMessage="1" showErrorMessage="1" error="有効な数字を入力してください。10兆円以上になる場合は、9,999,999,999と入力してください" sqref="I176:M176" xr:uid="{7F21D960-9686-4195-9315-BD728388C475}">
      <formula1>-9999999999</formula1>
      <formula2>9999999999</formula2>
    </dataValidation>
    <dataValidation type="whole" imeMode="halfAlpha" allowBlank="1" showInputMessage="1" showErrorMessage="1" error="有効な数字を入力してください" sqref="I178:M178" xr:uid="{46757215-450D-4F25-9D29-67994F601CC3}">
      <formula1>0</formula1>
      <formula2>9999999999</formula2>
    </dataValidation>
    <dataValidation type="date" imeMode="halfAlpha" allowBlank="1" showInputMessage="1" showErrorMessage="1" error="有効な日付を入力してください" sqref="I180:M180" xr:uid="{8912A4CC-EF62-4888-9EB8-B2640A52982E}">
      <formula1>92</formula1>
      <formula2>73415</formula2>
    </dataValidation>
    <dataValidation imeMode="halfAlpha" allowBlank="1" showInputMessage="1" showErrorMessage="1" sqref="I182:M182" xr:uid="{FD70B4F0-5319-4CE8-9E7B-FDED7A5CC7A8}"/>
    <dataValidation imeMode="halfAlpha" allowBlank="1" showInputMessage="1" showErrorMessage="1" sqref="I184:M184" xr:uid="{C508612D-8F87-48B9-A7CD-B508D67823C3}"/>
    <dataValidation type="whole" imeMode="halfAlpha" allowBlank="1" showInputMessage="1" showErrorMessage="1" error="有効な数字を入力してください。10兆円以上になる場合は、9,999,999,999と入力してください" sqref="I186:M186" xr:uid="{62D48DD1-C403-4959-AF75-733B535B41AD}">
      <formula1>-9999999999</formula1>
      <formula2>9999999999</formula2>
    </dataValidation>
    <dataValidation allowBlank="1" showInputMessage="1" showErrorMessage="1" sqref="B190 I193:M193 N193:Q193 B223" xr:uid="{E50BBE32-9616-4E6D-B3A9-A1046EBA668A}"/>
    <dataValidation type="whole" imeMode="halfAlpha" allowBlank="1" showInputMessage="1" showErrorMessage="1" error="有効な数字を入力してください" sqref="I190:M190" xr:uid="{4DAF5624-6A45-4501-A3EA-E03ED76D8AD5}">
      <formula1>0</formula1>
      <formula2>9999999999</formula2>
    </dataValidation>
    <dataValidation type="whole" imeMode="halfAlpha" allowBlank="1" showInputMessage="1" showErrorMessage="1" error="有効な数字を入力してください" sqref="N190:Q190" xr:uid="{163067AC-82F6-4B1E-8C56-A3C41FD58142}">
      <formula1>0</formula1>
      <formula2>9999999999</formula2>
    </dataValidation>
    <dataValidation type="whole" imeMode="halfAlpha" allowBlank="1" showInputMessage="1" showErrorMessage="1" error="有効な数字を入力してください" sqref="I191:M191" xr:uid="{803AB645-DD1A-4A66-AFCC-03279CB7B082}">
      <formula1>0</formula1>
      <formula2>9999999999</formula2>
    </dataValidation>
    <dataValidation type="whole" imeMode="halfAlpha" allowBlank="1" showInputMessage="1" showErrorMessage="1" error="有効な数字を入力してください" sqref="N191:Q191" xr:uid="{997A5F19-9663-4E64-8AD9-57B6D94C11D4}">
      <formula1>0</formula1>
      <formula2>9999999999</formula2>
    </dataValidation>
    <dataValidation type="whole" imeMode="halfAlpha" allowBlank="1" showInputMessage="1" showErrorMessage="1" error="有効な数字を入力してください" sqref="I192:M192" xr:uid="{A47E8ACB-DA99-4C99-976B-020838935FD4}">
      <formula1>0</formula1>
      <formula2>9999999999</formula2>
    </dataValidation>
    <dataValidation type="whole" imeMode="halfAlpha" allowBlank="1" showInputMessage="1" showErrorMessage="1" error="有効な数字を入力してください" sqref="N192:Q192" xr:uid="{A2AE4BC2-4901-44DF-AD4E-9A125F6894E4}">
      <formula1>0</formula1>
      <formula2>9999999999</formula2>
    </dataValidation>
    <dataValidation type="list" imeMode="halfAlpha" allowBlank="1" showInputMessage="1" showErrorMessage="1" error="リストから選択してください" sqref="U202:Y202" xr:uid="{B3D61868-40A0-4BD0-9B7D-6BDF93F7CC03}">
      <formula1>"代理店,特約店,　"</formula1>
    </dataValidation>
    <dataValidation type="list" imeMode="halfAlpha" allowBlank="1" showInputMessage="1" showErrorMessage="1" error="リストから選択してください" sqref="U203:Y203" xr:uid="{0622DA54-9190-4ACC-B1D2-D16F1C732FA0}">
      <formula1>"代理店,特約店,　"</formula1>
    </dataValidation>
    <dataValidation type="list" imeMode="halfAlpha" allowBlank="1" showInputMessage="1" showErrorMessage="1" error="リストから選択してください" sqref="U204:Y204" xr:uid="{5ACFBA2B-5C19-4079-88A0-8AF045030E5C}">
      <formula1>"代理店,特約店,　"</formula1>
    </dataValidation>
    <dataValidation type="list" imeMode="halfAlpha" allowBlank="1" showInputMessage="1" showErrorMessage="1" error="リストから選択してください" sqref="U205:Y205" xr:uid="{23BA85B5-E57D-4A6A-8E65-09517F4F7310}">
      <formula1>"代理店,特約店,　"</formula1>
    </dataValidation>
    <dataValidation type="list" imeMode="halfAlpha" allowBlank="1" showInputMessage="1" showErrorMessage="1" error="リストから選択してください" sqref="U206:Y206" xr:uid="{B9D94E5B-541F-4194-B2C7-8E32B2378F44}">
      <formula1>"代理店,特約店,　"</formula1>
    </dataValidation>
    <dataValidation type="list" imeMode="halfAlpha" allowBlank="1" showInputMessage="1" showErrorMessage="1" error="リストから選択してください" sqref="U207:Y207" xr:uid="{C2CF6126-8F2C-414E-A25C-8EAECC136772}">
      <formula1>"代理店,特約店,　"</formula1>
    </dataValidation>
    <dataValidation type="list" imeMode="halfAlpha" allowBlank="1" showInputMessage="1" showErrorMessage="1" error="リストから選択してください" sqref="U208:Y208" xr:uid="{8F10CF6A-CAB8-4C40-A09A-28BC2E36C038}">
      <formula1>"代理店,特約店,　"</formula1>
    </dataValidation>
    <dataValidation type="list" imeMode="halfAlpha" allowBlank="1" showInputMessage="1" showErrorMessage="1" error="リストから選択してください" sqref="U209:Y209" xr:uid="{CC32C4C8-F19A-41AF-BB33-19BA0889AD76}">
      <formula1>"代理店,特約店,　"</formula1>
    </dataValidation>
    <dataValidation type="list" imeMode="halfAlpha" allowBlank="1" showInputMessage="1" showErrorMessage="1" error="リストから選択してください" sqref="U210:Y210" xr:uid="{125A96F6-CF3C-4506-B4AA-3ED23F5F969E}">
      <formula1>"代理店,特約店,　"</formula1>
    </dataValidation>
    <dataValidation type="list" imeMode="halfAlpha" allowBlank="1" showInputMessage="1" showErrorMessage="1" error="リストから選択してください" sqref="U211:Y211" xr:uid="{E22C236D-D92A-4821-85F7-C8A993E5F48F}">
      <formula1>"代理店,特約店,　"</formula1>
    </dataValidation>
    <dataValidation type="list" imeMode="halfAlpha" allowBlank="1" showInputMessage="1" showErrorMessage="1" error="リストから選択してください" sqref="L224:M224" xr:uid="{8AB72B9F-ACAF-459C-BE40-30277C6C48FC}">
      <formula1>"○,　"</formula1>
    </dataValidation>
    <dataValidation type="list" imeMode="halfAlpha" allowBlank="1" showInputMessage="1" showErrorMessage="1" error="リストから選択してください" sqref="L225:M225" xr:uid="{2F27EA71-86D8-4EF6-8431-F3C7DBE4D76E}">
      <formula1>"○,　"</formula1>
    </dataValidation>
    <dataValidation type="list" imeMode="halfAlpha" allowBlank="1" showInputMessage="1" showErrorMessage="1" error="リストから選択してください" sqref="L226:M226" xr:uid="{E798DB62-72ED-4729-8831-583F72EECE3D}">
      <formula1>"○,　"</formula1>
    </dataValidation>
    <dataValidation type="list" imeMode="halfAlpha" allowBlank="1" showInputMessage="1" showErrorMessage="1" error="リストから選択してください" sqref="L227:M227" xr:uid="{52812A98-D929-4971-A911-6FC70F16AAE6}">
      <formula1>"○,　"</formula1>
    </dataValidation>
    <dataValidation type="list" imeMode="halfAlpha" allowBlank="1" showInputMessage="1" showErrorMessage="1" error="リストから選択してください" sqref="L228:M228" xr:uid="{A5BD41F5-4B81-4F2C-95C4-C2902F842297}">
      <formula1>"○,　"</formula1>
    </dataValidation>
    <dataValidation type="list" imeMode="halfAlpha" allowBlank="1" showInputMessage="1" showErrorMessage="1" error="リストから選択してください" sqref="L229:M229" xr:uid="{EBA2C684-A185-4F0C-BDCB-465C20663756}">
      <formula1>"○,　"</formula1>
    </dataValidation>
    <dataValidation type="list" imeMode="halfAlpha" allowBlank="1" showInputMessage="1" showErrorMessage="1" error="リストから選択してください" sqref="L230:M230" xr:uid="{F83FC972-CC68-433C-9515-03A95619A1DF}">
      <formula1>"○,　"</formula1>
    </dataValidation>
    <dataValidation type="list" imeMode="halfAlpha" allowBlank="1" showInputMessage="1" showErrorMessage="1" error="リストから選択してください" sqref="L231:M231" xr:uid="{D80B28FE-0658-4B81-800A-642A54321840}">
      <formula1>"○,　"</formula1>
    </dataValidation>
    <dataValidation type="list" imeMode="halfAlpha" allowBlank="1" showInputMessage="1" showErrorMessage="1" error="リストから選択してください" sqref="L232:M232" xr:uid="{7681CE5F-530E-4212-AC19-31C3A39EFE69}">
      <formula1>"○,　"</formula1>
    </dataValidation>
    <dataValidation type="list" imeMode="halfAlpha" allowBlank="1" showInputMessage="1" showErrorMessage="1" error="リストから選択してください" sqref="L233:M233" xr:uid="{7C10D519-5C5D-4B15-B321-4CAB1EE39AE8}">
      <formula1>"○,　"</formula1>
    </dataValidation>
    <dataValidation type="list" imeMode="halfAlpha" allowBlank="1" showInputMessage="1" showErrorMessage="1" error="リストから選択してください" sqref="L234:M234" xr:uid="{01AD358B-3E8B-4B97-B450-B845E6C503D2}">
      <formula1>"○,　"</formula1>
    </dataValidation>
    <dataValidation type="list" imeMode="halfAlpha" allowBlank="1" showInputMessage="1" showErrorMessage="1" error="リストから選択してください" sqref="L235:M235" xr:uid="{D2C4647C-3E6F-4159-A276-6B82AAB6A921}">
      <formula1>"○,　"</formula1>
    </dataValidation>
    <dataValidation type="list" imeMode="halfAlpha" allowBlank="1" showInputMessage="1" showErrorMessage="1" error="リストから選択してください" sqref="L236:M236" xr:uid="{981EC735-6957-442E-8553-B56B4F4BD9DC}">
      <formula1>"○,　"</formula1>
    </dataValidation>
    <dataValidation type="list" imeMode="halfAlpha" allowBlank="1" showInputMessage="1" showErrorMessage="1" error="リストから選択してください" sqref="L237:M237" xr:uid="{3265C543-56BC-4D6E-BCD4-531CBAC6592E}">
      <formula1>"○,　"</formula1>
    </dataValidation>
    <dataValidation type="list" imeMode="halfAlpha" allowBlank="1" showInputMessage="1" showErrorMessage="1" error="リストから選択してください" sqref="L238:M238" xr:uid="{EDED2CFE-C2BE-4ADF-BCC3-ADD546A000A6}">
      <formula1>"○,　"</formula1>
    </dataValidation>
    <dataValidation type="list" imeMode="halfAlpha" allowBlank="1" showInputMessage="1" showErrorMessage="1" error="リストから選択してください" sqref="L239:M239" xr:uid="{46D62EA9-AEA5-44F2-93F6-1051C298594B}">
      <formula1>"○,　"</formula1>
    </dataValidation>
    <dataValidation type="list" imeMode="halfAlpha" allowBlank="1" showInputMessage="1" showErrorMessage="1" error="リストから選択してください" sqref="L240:M240" xr:uid="{4D417066-221A-4AE2-B077-E5242D3340AA}">
      <formula1>"○,　"</formula1>
    </dataValidation>
    <dataValidation type="list" imeMode="halfAlpha" allowBlank="1" showInputMessage="1" showErrorMessage="1" error="リストから選択してください" sqref="L241:M241" xr:uid="{17B8787B-3CC8-4FFE-8091-9EFE303B734A}">
      <formula1>"○,　"</formula1>
    </dataValidation>
    <dataValidation type="list" imeMode="halfAlpha" allowBlank="1" showInputMessage="1" showErrorMessage="1" error="リストから選択してください" sqref="L242:M242" xr:uid="{26B675F6-3031-4097-8280-83517C6C146F}">
      <formula1>"○,　"</formula1>
    </dataValidation>
    <dataValidation type="list" imeMode="halfAlpha" allowBlank="1" showInputMessage="1" showErrorMessage="1" error="リストから選択してください" sqref="L243:M243" xr:uid="{A863AF68-A910-42B8-9AB5-0C9E6AC9B088}">
      <formula1>"○,　"</formula1>
    </dataValidation>
    <dataValidation type="list" imeMode="halfAlpha" allowBlank="1" showInputMessage="1" showErrorMessage="1" error="リストから選択してください" sqref="L244:M244" xr:uid="{0C9F5465-72F0-4B68-BFC3-EC36CEB71376}">
      <formula1>"○,　"</formula1>
    </dataValidation>
    <dataValidation type="list" imeMode="halfAlpha" allowBlank="1" showInputMessage="1" showErrorMessage="1" error="リストから選択してください" sqref="L245:M245" xr:uid="{7B8DD50D-CE36-4ECE-A069-4E3F4667BB43}">
      <formula1>"○,　"</formula1>
    </dataValidation>
    <dataValidation type="list" imeMode="halfAlpha" allowBlank="1" showInputMessage="1" showErrorMessage="1" error="リストから選択してください" sqref="L246:M246" xr:uid="{88D61758-94DE-4C55-A04D-9E6954DC034B}">
      <formula1>"○,　"</formula1>
    </dataValidation>
    <dataValidation type="list" imeMode="halfAlpha" allowBlank="1" showInputMessage="1" showErrorMessage="1" error="リストから選択してください" sqref="L247:M247" xr:uid="{B721619A-22F6-4464-BD4B-E1FA43188A41}">
      <formula1>"○,　"</formula1>
    </dataValidation>
    <dataValidation type="list" imeMode="halfAlpha" allowBlank="1" showInputMessage="1" showErrorMessage="1" error="リストから選択してください" sqref="L248:M248" xr:uid="{0CB919B3-AB89-42F3-ACB8-49C6F33B3E8D}">
      <formula1>"○,　"</formula1>
    </dataValidation>
    <dataValidation type="list" imeMode="halfAlpha" allowBlank="1" showInputMessage="1" showErrorMessage="1" error="リストから選択してください" sqref="L249:M249" xr:uid="{74CB1EB1-EA79-4F8A-BE67-4F9AF9F8A725}">
      <formula1>"○,　"</formula1>
    </dataValidation>
    <dataValidation type="list" imeMode="halfAlpha" allowBlank="1" showInputMessage="1" showErrorMessage="1" error="リストから選択してください" sqref="L250:M250" xr:uid="{F7D7F5AF-4FB3-42E6-877E-D4FCF45BC31E}">
      <formula1>"○,　"</formula1>
    </dataValidation>
    <dataValidation type="list" imeMode="halfAlpha" allowBlank="1" showInputMessage="1" showErrorMessage="1" error="リストから選択してください" sqref="L251:M251" xr:uid="{12CF83A4-F1B4-40F2-8D1D-FE1E608CC694}">
      <formula1>"○,　"</formula1>
    </dataValidation>
    <dataValidation type="list" imeMode="halfAlpha" allowBlank="1" showInputMessage="1" showErrorMessage="1" error="リストから選択してください" sqref="L252:M252" xr:uid="{FD761F37-3A75-4C4E-AECB-0E2AF3388FCD}">
      <formula1>"○,　"</formula1>
    </dataValidation>
    <dataValidation type="list" imeMode="halfAlpha" allowBlank="1" showInputMessage="1" showErrorMessage="1" error="リストから選択してください" sqref="L253:M253" xr:uid="{84A1AB91-A10B-43DF-8865-3484BE052E3E}">
      <formula1>"○,　"</formula1>
    </dataValidation>
    <dataValidation type="list" imeMode="halfAlpha" allowBlank="1" showInputMessage="1" showErrorMessage="1" error="リストから選択してください" sqref="L254:M254" xr:uid="{10FD8CB6-8F2D-4F38-A1CD-3759AE05CDBD}">
      <formula1>"○,　"</formula1>
    </dataValidation>
    <dataValidation type="list" imeMode="halfAlpha" allowBlank="1" showInputMessage="1" showErrorMessage="1" error="リストから選択してください" sqref="L255:M255" xr:uid="{9A680353-66A7-43BF-BF5A-2295FB1BEF20}">
      <formula1>"○,　"</formula1>
    </dataValidation>
    <dataValidation type="list" imeMode="halfAlpha" allowBlank="1" showInputMessage="1" showErrorMessage="1" error="リストから選択してください" sqref="L256:M256" xr:uid="{AC744494-7C31-4D54-A7B7-F1E4AF0D2AD9}">
      <formula1>"○,　"</formula1>
    </dataValidation>
    <dataValidation type="list" imeMode="halfAlpha" allowBlank="1" showInputMessage="1" showErrorMessage="1" error="リストから選択してください" sqref="L257:M257" xr:uid="{B744237F-CFA6-47DA-A6AC-3CB58EF9E15C}">
      <formula1>"○,　"</formula1>
    </dataValidation>
    <dataValidation type="list" imeMode="halfAlpha" allowBlank="1" showInputMessage="1" showErrorMessage="1" error="リストから選択してください" sqref="L258:M258" xr:uid="{AA0C5632-4B44-42FD-AE6D-6BE7DAA32879}">
      <formula1>"○,　"</formula1>
    </dataValidation>
    <dataValidation type="list" imeMode="halfAlpha" allowBlank="1" showInputMessage="1" showErrorMessage="1" error="リストから選択してください" sqref="L259:M259" xr:uid="{3C3B07EF-80D0-40DC-8990-965781682251}">
      <formula1>"○,　"</formula1>
    </dataValidation>
    <dataValidation type="list" imeMode="halfAlpha" allowBlank="1" showInputMessage="1" showErrorMessage="1" error="リストから選択してください" sqref="L260:M260" xr:uid="{95B8502C-DE53-49FB-82D6-EB142D85CEE3}">
      <formula1>"○,　"</formula1>
    </dataValidation>
    <dataValidation type="list" imeMode="halfAlpha" allowBlank="1" showInputMessage="1" showErrorMessage="1" error="リストから選択してください" sqref="L261:M261" xr:uid="{600D9187-3CDE-46E6-BBB5-4C205FA847CB}">
      <formula1>"○,　"</formula1>
    </dataValidation>
    <dataValidation type="list" imeMode="halfAlpha" allowBlank="1" showInputMessage="1" showErrorMessage="1" error="リストから選択してください" sqref="L262:M262" xr:uid="{C65CC5C5-42E9-4ABC-8C99-797F5043E01A}">
      <formula1>"○,　"</formula1>
    </dataValidation>
    <dataValidation type="list" imeMode="halfAlpha" allowBlank="1" showInputMessage="1" showErrorMessage="1" error="リストから選択してください" sqref="L263:M263" xr:uid="{5A7C8B89-030B-4839-9DEA-997828109C4F}">
      <formula1>"○,　"</formula1>
    </dataValidation>
    <dataValidation type="list" imeMode="halfAlpha" allowBlank="1" showInputMessage="1" showErrorMessage="1" error="リストから選択してください" sqref="L264:M264" xr:uid="{7C6D4F11-38FF-47AD-A0C7-FE864E45FC21}">
      <formula1>"○,　"</formula1>
    </dataValidation>
    <dataValidation type="list" imeMode="halfAlpha" allowBlank="1" showInputMessage="1" showErrorMessage="1" error="リストから選択してください" sqref="L265:M265" xr:uid="{D4FF7A59-2687-4799-BA64-064CB37628EE}">
      <formula1>"○,　"</formula1>
    </dataValidation>
    <dataValidation type="list" imeMode="halfAlpha" allowBlank="1" showInputMessage="1" showErrorMessage="1" error="リストから選択してください" sqref="L266:M266" xr:uid="{D162136E-D4D8-4FBC-B241-48960BF79578}">
      <formula1>"○,　"</formula1>
    </dataValidation>
    <dataValidation type="list" imeMode="halfAlpha" allowBlank="1" showInputMessage="1" showErrorMessage="1" error="リストから選択してください" sqref="L267:M267" xr:uid="{7E6A96CE-46DC-4463-96A6-8522EE8453EC}">
      <formula1>"○,　"</formula1>
    </dataValidation>
    <dataValidation type="list" imeMode="halfAlpha" allowBlank="1" showInputMessage="1" showErrorMessage="1" error="リストから選択してください" sqref="L268:M268" xr:uid="{D310528F-4201-438D-BF0E-AF86E94393FF}">
      <formula1>"○,　"</formula1>
    </dataValidation>
    <dataValidation type="list" imeMode="halfAlpha" allowBlank="1" showInputMessage="1" showErrorMessage="1" error="リストから選択してください" sqref="L269:M269" xr:uid="{60DE6FCA-BEC4-4528-B433-7EBD1D70934C}">
      <formula1>"○,　"</formula1>
    </dataValidation>
    <dataValidation type="list" imeMode="halfAlpha" allowBlank="1" showInputMessage="1" showErrorMessage="1" error="リストから選択してください" sqref="L270:M270" xr:uid="{8ED92890-1783-4444-965C-18D0DBC12C8A}">
      <formula1>"○,　"</formula1>
    </dataValidation>
    <dataValidation type="list" imeMode="halfAlpha" allowBlank="1" showInputMessage="1" showErrorMessage="1" error="リストから選択してください" sqref="L271:M271" xr:uid="{6DDC4989-727B-4A9E-BE3B-A07C34A18430}">
      <formula1>"○,　"</formula1>
    </dataValidation>
    <dataValidation type="list" imeMode="halfAlpha" allowBlank="1" showInputMessage="1" showErrorMessage="1" error="リストから選択してください" sqref="L272:M272" xr:uid="{EE63907D-76A4-4C6A-B6B5-8E041064118E}">
      <formula1>"○,　"</formula1>
    </dataValidation>
    <dataValidation type="list" imeMode="halfAlpha" allowBlank="1" showInputMessage="1" showErrorMessage="1" error="リストから選択してください" sqref="L273:M273" xr:uid="{D1203F9B-5DA1-49A9-8E00-0E035C49F79A}">
      <formula1>"○,　"</formula1>
    </dataValidation>
    <dataValidation type="list" imeMode="halfAlpha" allowBlank="1" showInputMessage="1" showErrorMessage="1" error="リストから選択してください" sqref="L274:M274" xr:uid="{0B0CE840-75CA-4EC0-9950-C2315E28E9CA}">
      <formula1>"○,　"</formula1>
    </dataValidation>
    <dataValidation type="list" imeMode="halfAlpha" allowBlank="1" showInputMessage="1" showErrorMessage="1" error="リストから選択してください" sqref="L275:M275" xr:uid="{0A942B2F-BDE6-4466-9B4A-D516D82515A8}">
      <formula1>"○,　"</formula1>
    </dataValidation>
    <dataValidation type="list" imeMode="halfAlpha" allowBlank="1" showInputMessage="1" showErrorMessage="1" error="リストから選択してください" sqref="L276:M276" xr:uid="{BA8AEB4E-222B-4E60-A1BC-59CEB11B0B78}">
      <formula1>"○,　"</formula1>
    </dataValidation>
    <dataValidation type="list" imeMode="halfAlpha" allowBlank="1" showInputMessage="1" showErrorMessage="1" error="リストから選択してください" sqref="L277:M277" xr:uid="{587960BC-304E-4444-8260-47E8C9173DEC}">
      <formula1>"○,　"</formula1>
    </dataValidation>
    <dataValidation type="list" imeMode="halfAlpha" allowBlank="1" showInputMessage="1" showErrorMessage="1" error="リストから選択してください" sqref="L278:M278" xr:uid="{6BEAA248-E4A0-4C29-9CD8-EE04EB91F977}">
      <formula1>"○,　"</formula1>
    </dataValidation>
    <dataValidation type="list" imeMode="halfAlpha" allowBlank="1" showInputMessage="1" showErrorMessage="1" error="リストから選択してください" sqref="L279:M279" xr:uid="{7430ED34-85B0-481B-BCC5-3B1F61D9DD10}">
      <formula1>"○,　"</formula1>
    </dataValidation>
    <dataValidation type="list" imeMode="halfAlpha" allowBlank="1" showInputMessage="1" showErrorMessage="1" error="リストから選択してください" sqref="L280:M280" xr:uid="{1D7E803F-F761-453D-A199-EDB9B5EE0ABA}">
      <formula1>"○,　"</formula1>
    </dataValidation>
    <dataValidation type="list" imeMode="halfAlpha" allowBlank="1" showInputMessage="1" showErrorMessage="1" error="リストから選択してください" sqref="L281:M281" xr:uid="{6C3CFA56-2B5B-4402-B277-4B77EB004D71}">
      <formula1>"○,　"</formula1>
    </dataValidation>
    <dataValidation type="list" imeMode="halfAlpha" allowBlank="1" showInputMessage="1" showErrorMessage="1" error="リストから選択してください" sqref="L282:M282" xr:uid="{68E58786-BEB8-401A-A8B7-6234A811634A}">
      <formula1>"○,　"</formula1>
    </dataValidation>
    <dataValidation type="list" imeMode="halfAlpha" allowBlank="1" showInputMessage="1" showErrorMessage="1" error="リストから選択してください" sqref="L283:M283" xr:uid="{6312FFD8-5FD4-4293-B5D3-5CBFBC6798C3}">
      <formula1>"○,　"</formula1>
    </dataValidation>
    <dataValidation type="list" imeMode="halfAlpha" allowBlank="1" showInputMessage="1" showErrorMessage="1" error="リストから選択してください" sqref="L284:M284" xr:uid="{AEC460B8-9F34-46D7-B3AA-DE8C90B2931D}">
      <formula1>"○,　"</formula1>
    </dataValidation>
    <dataValidation type="list" imeMode="halfAlpha" allowBlank="1" showInputMessage="1" showErrorMessage="1" error="リストから選択してください" sqref="L285:M285" xr:uid="{A2433183-F6E0-4870-A398-6066AE3ACD4D}">
      <formula1>"○,　"</formula1>
    </dataValidation>
    <dataValidation type="list" imeMode="halfAlpha" allowBlank="1" showInputMessage="1" showErrorMessage="1" error="リストから選択してください" sqref="L286:M286" xr:uid="{4F383662-D0F2-4A69-BCED-DF063B8493E4}">
      <formula1>"○,　"</formula1>
    </dataValidation>
    <dataValidation type="list" imeMode="halfAlpha" allowBlank="1" showInputMessage="1" showErrorMessage="1" error="リストから選択してください" sqref="L287:M287" xr:uid="{79DAEEA4-6248-4A06-99C0-B4A20583F49D}">
      <formula1>"○,　"</formula1>
    </dataValidation>
    <dataValidation type="list" imeMode="halfAlpha" allowBlank="1" showInputMessage="1" showErrorMessage="1" error="リストから選択してください" sqref="L288:M288" xr:uid="{0FA981D2-3F86-477D-B7EB-D925B221AEC1}">
      <formula1>"○,　"</formula1>
    </dataValidation>
    <dataValidation type="list" imeMode="halfAlpha" allowBlank="1" showInputMessage="1" showErrorMessage="1" error="リストから選択してください" sqref="L289:M289" xr:uid="{B8C26DAE-7F8D-4B72-816C-9E2A32F254ED}">
      <formula1>"○,　"</formula1>
    </dataValidation>
    <dataValidation type="list" imeMode="halfAlpha" allowBlank="1" showInputMessage="1" showErrorMessage="1" error="リストから選択してください" sqref="L290:M290" xr:uid="{D708D166-CB72-42F5-A2A3-068021FC23F7}">
      <formula1>"○,　"</formula1>
    </dataValidation>
    <dataValidation type="list" imeMode="halfAlpha" allowBlank="1" showInputMessage="1" showErrorMessage="1" error="リストから選択してください" sqref="L291:M291" xr:uid="{FEFCD997-D6B9-40CF-BE22-CC2506FAD87E}">
      <formula1>"○,　"</formula1>
    </dataValidation>
    <dataValidation type="list" imeMode="halfAlpha" allowBlank="1" showInputMessage="1" showErrorMessage="1" error="リストから選択してください" sqref="L292:M292" xr:uid="{778A2EE8-B2FC-4551-8D77-784BA87B8446}">
      <formula1>"○,　"</formula1>
    </dataValidation>
    <dataValidation type="list" imeMode="halfAlpha" allowBlank="1" showInputMessage="1" showErrorMessage="1" error="リストから選択してください" sqref="L293:M293" xr:uid="{130C1D03-26A1-4D2C-8998-4C62D16422DF}">
      <formula1>"○,　"</formula1>
    </dataValidation>
    <dataValidation type="list" imeMode="halfAlpha" allowBlank="1" showInputMessage="1" showErrorMessage="1" error="リストから選択してください" sqref="L294:M294" xr:uid="{5D16200A-BFE0-492C-8935-DFCD9D6DC94D}">
      <formula1>"○,　"</formula1>
    </dataValidation>
    <dataValidation type="list" imeMode="halfAlpha" allowBlank="1" showInputMessage="1" showErrorMessage="1" error="リストから選択してください" sqref="L295:M295" xr:uid="{9F8C7F3E-A189-4AFB-957A-82B121461D89}">
      <formula1>"○,　"</formula1>
    </dataValidation>
    <dataValidation type="list" imeMode="halfAlpha" allowBlank="1" showInputMessage="1" showErrorMessage="1" error="リストから選択してください" sqref="L296:M296" xr:uid="{613E3FEF-A68B-4BD4-B888-636369CE65BA}">
      <formula1>"○,　"</formula1>
    </dataValidation>
    <dataValidation type="list" imeMode="halfAlpha" allowBlank="1" showInputMessage="1" showErrorMessage="1" error="リストから選択してください" sqref="L297:M297" xr:uid="{72A9C190-825F-4B23-936A-2096AD9B8932}">
      <formula1>"○,　"</formula1>
    </dataValidation>
    <dataValidation type="list" imeMode="halfAlpha" allowBlank="1" showInputMessage="1" showErrorMessage="1" error="リストから選択してください" sqref="L298:M298" xr:uid="{284EA5FF-7E3B-4F55-9292-14EFA34A03F6}">
      <formula1>"○,　"</formula1>
    </dataValidation>
    <dataValidation type="list" imeMode="halfAlpha" allowBlank="1" showInputMessage="1" showErrorMessage="1" error="リストから選択してください" sqref="L299:M299" xr:uid="{207722D3-A771-41F0-93DA-3C36AB7707D1}">
      <formula1>"○,　"</formula1>
    </dataValidation>
    <dataValidation type="list" imeMode="halfAlpha" allowBlank="1" showInputMessage="1" showErrorMessage="1" error="リストから選択してください" sqref="L300:M300" xr:uid="{D7330CBF-99AA-46C0-8D66-DFA7B92C2E53}">
      <formula1>"○,　"</formula1>
    </dataValidation>
    <dataValidation type="list" imeMode="halfAlpha" allowBlank="1" showInputMessage="1" showErrorMessage="1" error="リストから選択してください" sqref="L301:M301" xr:uid="{81715D04-7602-4B1F-97B6-E38C4A271466}">
      <formula1>"○,　"</formula1>
    </dataValidation>
    <dataValidation type="list" imeMode="halfAlpha" allowBlank="1" showInputMessage="1" showErrorMessage="1" error="リストから選択してください" sqref="L302:M302" xr:uid="{31A733E4-ABE4-41FA-B147-5E2FF23F9DE6}">
      <formula1>"○,　"</formula1>
    </dataValidation>
    <dataValidation type="list" imeMode="halfAlpha" allowBlank="1" showInputMessage="1" showErrorMessage="1" error="リストから選択してください" sqref="L303:M303" xr:uid="{585D8C0D-FD66-435E-9476-8FF2F6307051}">
      <formula1>"○,　"</formula1>
    </dataValidation>
    <dataValidation type="list" imeMode="halfAlpha" allowBlank="1" showInputMessage="1" showErrorMessage="1" error="リストから選択してください" sqref="L304:M304" xr:uid="{2340E87C-2FEB-4CA2-B265-B479EC18725B}">
      <formula1>"○,　"</formula1>
    </dataValidation>
    <dataValidation type="list" imeMode="halfAlpha" allowBlank="1" showInputMessage="1" showErrorMessage="1" error="リストから選択してください" sqref="L305:M305" xr:uid="{3AC86825-6782-4903-A880-6529E21C0B84}">
      <formula1>"○,　"</formula1>
    </dataValidation>
    <dataValidation type="list" imeMode="halfAlpha" allowBlank="1" showInputMessage="1" showErrorMessage="1" error="リストから選択してください" sqref="L306:M306" xr:uid="{EEB57FF2-8723-43B4-9999-ECAB03DEA472}">
      <formula1>"○,　"</formula1>
    </dataValidation>
    <dataValidation type="list" imeMode="halfAlpha" allowBlank="1" showInputMessage="1" showErrorMessage="1" error="リストから選択してください" sqref="L307:M307" xr:uid="{995A6FC3-BCFE-48AA-824B-DF69F8B136B9}">
      <formula1>"○,　"</formula1>
    </dataValidation>
    <dataValidation type="list" imeMode="halfAlpha" allowBlank="1" showInputMessage="1" showErrorMessage="1" error="リストから選択してください" sqref="L308:M308" xr:uid="{38C74DCD-BDA2-47DA-B7F6-38214C27027C}">
      <formula1>"○,　"</formula1>
    </dataValidation>
    <dataValidation type="list" imeMode="halfAlpha" allowBlank="1" showInputMessage="1" showErrorMessage="1" error="リストから選択してください" sqref="L309:M309" xr:uid="{3C6135CB-5DED-40D6-841D-AC9A81DC9D85}">
      <formula1>"○,　"</formula1>
    </dataValidation>
    <dataValidation type="list" imeMode="halfAlpha" allowBlank="1" showInputMessage="1" showErrorMessage="1" error="リストから選択してください" sqref="L310:M310" xr:uid="{766320C5-78E4-4A38-B91E-24A71003DA8B}">
      <formula1>"○,　"</formula1>
    </dataValidation>
    <dataValidation type="list" imeMode="halfAlpha" allowBlank="1" showInputMessage="1" showErrorMessage="1" error="リストから選択してください" sqref="L311:M311" xr:uid="{7F0BFC76-898E-4704-875D-2FB4463DC9E8}">
      <formula1>"○,　"</formula1>
    </dataValidation>
    <dataValidation type="list" imeMode="halfAlpha" allowBlank="1" showInputMessage="1" showErrorMessage="1" error="リストから選択してください" sqref="L312:M312" xr:uid="{4B489B6B-347F-488D-B540-89EABD4814BF}">
      <formula1>"○,　"</formula1>
    </dataValidation>
    <dataValidation type="list" imeMode="halfAlpha" allowBlank="1" showInputMessage="1" showErrorMessage="1" error="リストから選択してください" sqref="L313:M313" xr:uid="{B8F0D7B3-E3D4-4AA2-B6D6-E55AFDAC8CBD}">
      <formula1>"○,　"</formula1>
    </dataValidation>
    <dataValidation type="list" imeMode="halfAlpha" allowBlank="1" showInputMessage="1" showErrorMessage="1" error="リストから選択してください" sqref="L314:M314" xr:uid="{6BB3456A-508B-40DA-994B-C66CD10D9F71}">
      <formula1>"○,　"</formula1>
    </dataValidation>
    <dataValidation type="list" imeMode="halfAlpha" allowBlank="1" showInputMessage="1" showErrorMessage="1" error="リストから選択してください" sqref="L315:M315" xr:uid="{4C117D3C-1012-43E9-9A2C-1D7383F9E483}">
      <formula1>"○,　"</formula1>
    </dataValidation>
    <dataValidation type="list" imeMode="halfAlpha" allowBlank="1" showInputMessage="1" showErrorMessage="1" error="リストから選択してください" sqref="L316:M316" xr:uid="{C4CBCC2A-D41B-4AEE-B734-3A38F6BDCB08}">
      <formula1>"○,　"</formula1>
    </dataValidation>
    <dataValidation type="list" imeMode="halfAlpha" allowBlank="1" showInputMessage="1" showErrorMessage="1" error="リストから選択してください" sqref="L317:M317" xr:uid="{29449721-E846-4235-97FA-D8AAE1CAEDB4}">
      <formula1>"○,　"</formula1>
    </dataValidation>
    <dataValidation type="list" imeMode="halfAlpha" allowBlank="1" showInputMessage="1" showErrorMessage="1" error="リストから選択してください" sqref="L318:M318" xr:uid="{09B2E760-D65E-4290-B30D-E9E8D09388F0}">
      <formula1>"○,　"</formula1>
    </dataValidation>
    <dataValidation type="list" imeMode="halfAlpha" allowBlank="1" showInputMessage="1" showErrorMessage="1" error="リストから選択してください" sqref="L319:M319" xr:uid="{E6FAC15C-2B40-4DB7-92DB-A8A2227E826D}">
      <formula1>"○,　"</formula1>
    </dataValidation>
    <dataValidation type="list" imeMode="halfAlpha" allowBlank="1" showInputMessage="1" showErrorMessage="1" error="リストから選択してください" sqref="L320:M320" xr:uid="{D55753F7-2EE9-4E5F-BC17-AE1C4CEC4004}">
      <formula1>"○,　"</formula1>
    </dataValidation>
    <dataValidation type="list" imeMode="halfAlpha" allowBlank="1" showInputMessage="1" showErrorMessage="1" error="リストから選択してください" sqref="L321:M321" xr:uid="{D9360683-F64E-43D5-A24E-34245E7291BD}">
      <formula1>"○,　"</formula1>
    </dataValidation>
    <dataValidation type="list" imeMode="halfAlpha" allowBlank="1" showInputMessage="1" showErrorMessage="1" error="リストから選択してください" sqref="L322:M322" xr:uid="{C08AF8E9-972E-40D9-8717-63DAA808D2E4}">
      <formula1>"○,　"</formula1>
    </dataValidation>
    <dataValidation type="list" imeMode="halfAlpha" allowBlank="1" showInputMessage="1" showErrorMessage="1" error="リストから選択してください" sqref="L327:M327" xr:uid="{83CA3036-3452-4224-A4B7-E9BA4F2B916B}">
      <formula1>"○,　"</formula1>
    </dataValidation>
    <dataValidation type="list" imeMode="halfAlpha" allowBlank="1" showInputMessage="1" showErrorMessage="1" error="リストから選択してください" sqref="L328:M328" xr:uid="{884856AC-088F-47C2-AD9E-B0A1C8A11E54}">
      <formula1>"○,　"</formula1>
    </dataValidation>
    <dataValidation type="list" imeMode="halfAlpha" allowBlank="1" showInputMessage="1" showErrorMessage="1" error="リストから選択してください" sqref="L329:M329" xr:uid="{7FC9DD9B-B8B8-48D7-8CD5-106F1AF6C9D2}">
      <formula1>"○,　"</formula1>
    </dataValidation>
    <dataValidation type="list" imeMode="halfAlpha" allowBlank="1" showInputMessage="1" showErrorMessage="1" error="リストから選択してください" sqref="L330:M330" xr:uid="{2FC03C83-2477-44DD-9C24-816909486BF3}">
      <formula1>"○,　"</formula1>
    </dataValidation>
    <dataValidation type="list" imeMode="halfAlpha" allowBlank="1" showInputMessage="1" showErrorMessage="1" error="リストから選択してください" sqref="L331:M331" xr:uid="{574C0CCC-0DCC-4666-9E0A-EBE51255BA6A}">
      <formula1>"○,　"</formula1>
    </dataValidation>
    <dataValidation type="list" imeMode="halfAlpha" allowBlank="1" showInputMessage="1" showErrorMessage="1" error="リストから選択してください" sqref="L332:M332" xr:uid="{98EA708D-57C6-475F-992F-90F61722AAFC}">
      <formula1>"○,　"</formula1>
    </dataValidation>
    <dataValidation type="list" imeMode="halfAlpha" allowBlank="1" showInputMessage="1" showErrorMessage="1" error="リストから選択してください" sqref="L333:M333" xr:uid="{99B529CE-F25E-4185-A9CE-78711C11FEE5}">
      <formula1>"○,　"</formula1>
    </dataValidation>
    <dataValidation type="list" imeMode="halfAlpha" allowBlank="1" showInputMessage="1" showErrorMessage="1" error="リストから選択してください" sqref="L334:M334" xr:uid="{9DA88A87-858D-4CC0-9501-112BDB4CF3A8}">
      <formula1>"○,　"</formula1>
    </dataValidation>
    <dataValidation type="list" imeMode="halfAlpha" allowBlank="1" showInputMessage="1" showErrorMessage="1" error="リストから選択してください" sqref="L335:M335" xr:uid="{E3C668C5-2CC5-4E0C-BD11-90B8EB2CFFCB}">
      <formula1>"○,　"</formula1>
    </dataValidation>
    <dataValidation type="list" imeMode="halfAlpha" allowBlank="1" showInputMessage="1" showErrorMessage="1" error="リストから選択してください" sqref="L336:M336" xr:uid="{A2AFF015-04C3-4B1D-A6B4-9ECF397FCF15}">
      <formula1>"○,　"</formula1>
    </dataValidation>
    <dataValidation type="list" imeMode="halfAlpha" allowBlank="1" showInputMessage="1" showErrorMessage="1" error="リストから選択してください" sqref="L337:M337" xr:uid="{6179B180-C9B1-4CB8-960D-F29DFDE0E5D4}">
      <formula1>"○,　"</formula1>
    </dataValidation>
    <dataValidation type="list" imeMode="halfAlpha" allowBlank="1" showInputMessage="1" showErrorMessage="1" error="リストから選択してください" sqref="L338:M338" xr:uid="{0D79E9DB-D936-4146-BAA6-C4A3C3466F28}">
      <formula1>"○,　"</formula1>
    </dataValidation>
    <dataValidation type="list" imeMode="halfAlpha" allowBlank="1" showInputMessage="1" showErrorMessage="1" error="リストから選択してください" sqref="L339:M339" xr:uid="{653456F8-FF6F-4108-8B52-325082117ECC}">
      <formula1>"○,　"</formula1>
    </dataValidation>
    <dataValidation type="list" imeMode="halfAlpha" allowBlank="1" showInputMessage="1" showErrorMessage="1" error="リストから選択してください" sqref="L340:M340" xr:uid="{DD8CFA2E-B712-4E93-B0F0-19DB6202C128}">
      <formula1>"○,　"</formula1>
    </dataValidation>
    <dataValidation type="list" imeMode="halfAlpha" allowBlank="1" showInputMessage="1" showErrorMessage="1" error="リストから選択してください" sqref="L341:M341" xr:uid="{FB36816E-BA73-4E6F-9D2F-035C6697D7CF}">
      <formula1>"○,　"</formula1>
    </dataValidation>
    <dataValidation type="list" imeMode="halfAlpha" allowBlank="1" showInputMessage="1" showErrorMessage="1" error="リストから選択してください" sqref="L342:M342" xr:uid="{8CFF04B0-9906-42E3-AE14-8656311BFA00}">
      <formula1>"○,　"</formula1>
    </dataValidation>
    <dataValidation type="list" imeMode="halfAlpha" allowBlank="1" showInputMessage="1" showErrorMessage="1" error="リストから選択してください" sqref="L343:M343" xr:uid="{6DD62D84-C527-407E-926D-5AE72052908F}">
      <formula1>"○,　"</formula1>
    </dataValidation>
    <dataValidation type="list" imeMode="halfAlpha" allowBlank="1" showInputMessage="1" showErrorMessage="1" error="リストから選択してください" sqref="L344:M344" xr:uid="{A70F5F5F-E1D2-4B12-8246-6443697DAA57}">
      <formula1>"○,　"</formula1>
    </dataValidation>
    <dataValidation type="list" imeMode="halfAlpha" allowBlank="1" showInputMessage="1" showErrorMessage="1" error="リストから選択してください" sqref="L345:M345" xr:uid="{39388C16-7D70-4B11-B3FD-130EF03B35D7}">
      <formula1>"○,　"</formula1>
    </dataValidation>
    <dataValidation type="list" imeMode="halfAlpha" allowBlank="1" showInputMessage="1" showErrorMessage="1" error="リストから選択してください" sqref="L346:M346" xr:uid="{266D0250-7E52-44CC-A70D-D8554E921C66}">
      <formula1>"○,　"</formula1>
    </dataValidation>
    <dataValidation type="list" imeMode="halfAlpha" allowBlank="1" showInputMessage="1" showErrorMessage="1" error="リストから選択してください" sqref="L347:M347" xr:uid="{F3D43B08-CD56-4AFE-BC35-955EB9BC0481}">
      <formula1>"○,　"</formula1>
    </dataValidation>
    <dataValidation type="list" imeMode="halfAlpha" allowBlank="1" showInputMessage="1" showErrorMessage="1" error="リストから選択してください" sqref="L348:M348" xr:uid="{C4EC985C-03A1-4080-8272-4F5CE1D4432F}">
      <formula1>"○,　"</formula1>
    </dataValidation>
    <dataValidation type="list" imeMode="halfAlpha" allowBlank="1" showInputMessage="1" showErrorMessage="1" error="リストから選択してください" sqref="L349:M349" xr:uid="{955837DD-3A7B-410C-96FE-F0F7165B7651}">
      <formula1>"○,　"</formula1>
    </dataValidation>
    <dataValidation type="list" imeMode="halfAlpha" allowBlank="1" showInputMessage="1" showErrorMessage="1" error="リストから選択してください" sqref="L350:M350" xr:uid="{E83967FB-9A2B-4F89-B278-D4E12D76DE4E}">
      <formula1>"○,　"</formula1>
    </dataValidation>
    <dataValidation type="list" imeMode="halfAlpha" allowBlank="1" showInputMessage="1" showErrorMessage="1" error="リストから選択してください" sqref="L351:M351" xr:uid="{DA4A01E6-4FD3-43CA-AB04-6B8C3AB62702}">
      <formula1>"○,　"</formula1>
    </dataValidation>
    <dataValidation type="list" imeMode="halfAlpha" allowBlank="1" showInputMessage="1" showErrorMessage="1" error="リストから選択してください" sqref="L352:M352" xr:uid="{6125347E-3240-48B7-9314-FE62B95DA1C5}">
      <formula1>"○,　"</formula1>
    </dataValidation>
    <dataValidation type="list" imeMode="halfAlpha" allowBlank="1" showInputMessage="1" showErrorMessage="1" error="リストから選択してください" sqref="L353:M353" xr:uid="{584D3FC0-FBA8-4372-A9DD-D9D8D9B5417A}">
      <formula1>"○,　"</formula1>
    </dataValidation>
    <dataValidation type="list" imeMode="halfAlpha" allowBlank="1" showInputMessage="1" showErrorMessage="1" error="リストから選択してください" sqref="L354:M354" xr:uid="{0DB0AE36-C774-4FA1-B68F-ECBDBBAF574D}">
      <formula1>"○,　"</formula1>
    </dataValidation>
    <dataValidation type="list" imeMode="halfAlpha" allowBlank="1" showInputMessage="1" showErrorMessage="1" error="リストから選択してください" sqref="L355:M355" xr:uid="{F2A2A9DC-2E4E-4684-AD23-AB95CAC7D727}">
      <formula1>"○,　"</formula1>
    </dataValidation>
    <dataValidation type="list" imeMode="halfAlpha" allowBlank="1" showInputMessage="1" showErrorMessage="1" error="リストから選択してください" sqref="L356:M356" xr:uid="{72800E0F-F8DC-4926-BBD8-0F5AEF2BDB1B}">
      <formula1>"○,　"</formula1>
    </dataValidation>
    <dataValidation type="list" imeMode="halfAlpha" allowBlank="1" showInputMessage="1" showErrorMessage="1" error="リストから選択してください" sqref="L357:M357" xr:uid="{99C26D02-02C5-43A6-A65B-65E3E3DB22DF}">
      <formula1>"○,　"</formula1>
    </dataValidation>
    <dataValidation type="list" imeMode="halfAlpha" allowBlank="1" showInputMessage="1" showErrorMessage="1" error="リストから選択してください" sqref="L358:M358" xr:uid="{FBFC9001-50AE-4BDE-A85D-56CD9C2C9361}">
      <formula1>"○,　"</formula1>
    </dataValidation>
    <dataValidation type="list" imeMode="halfAlpha" allowBlank="1" showInputMessage="1" showErrorMessage="1" error="リストから選択してください" sqref="L359:M359" xr:uid="{8B13175A-8BCF-40A1-AB78-659E6EDB97D2}">
      <formula1>"○,　"</formula1>
    </dataValidation>
    <dataValidation type="list" imeMode="halfAlpha" allowBlank="1" showInputMessage="1" showErrorMessage="1" error="リストから選択してください" sqref="L360:M360" xr:uid="{34AE9C0E-465A-4AC9-ABCE-D627719E60A8}">
      <formula1>"○,　"</formula1>
    </dataValidation>
    <dataValidation type="list" imeMode="halfAlpha" allowBlank="1" showInputMessage="1" showErrorMessage="1" error="リストから選択してください" sqref="L361:M361" xr:uid="{BDEC149D-CDB2-48D0-B53B-A186190C9740}">
      <formula1>"○,　"</formula1>
    </dataValidation>
    <dataValidation type="list" imeMode="halfAlpha" allowBlank="1" showInputMessage="1" showErrorMessage="1" error="リストから選択してください" sqref="L362:M362" xr:uid="{B218A6C4-6235-4B1A-A500-7F450E92E4C8}">
      <formula1>"○,　"</formula1>
    </dataValidation>
    <dataValidation type="list" imeMode="halfAlpha" allowBlank="1" showInputMessage="1" showErrorMessage="1" error="リストから選択してください" sqref="L363:M363" xr:uid="{B71E5C74-0A4C-4CD7-9CD1-4041DB6FB849}">
      <formula1>"○,　"</formula1>
    </dataValidation>
    <dataValidation type="list" imeMode="halfAlpha" allowBlank="1" showInputMessage="1" showErrorMessage="1" error="リストから選択してください" sqref="L364:M364" xr:uid="{480A64CE-AE3E-4FBF-860B-214ED945D9FC}">
      <formula1>"○,　"</formula1>
    </dataValidation>
    <dataValidation type="list" imeMode="halfAlpha" allowBlank="1" showInputMessage="1" showErrorMessage="1" error="リストから選択してください" sqref="L365:M365" xr:uid="{7C5DCB82-3AA9-4429-8ACB-F3E6A9EB1347}">
      <formula1>"○,　"</formula1>
    </dataValidation>
    <dataValidation type="list" imeMode="halfAlpha" allowBlank="1" showInputMessage="1" showErrorMessage="1" error="リストから選択してください" sqref="L366:M366" xr:uid="{2875353E-8CCB-4CB4-B976-A54CBF2C0FE8}">
      <formula1>"○,　"</formula1>
    </dataValidation>
    <dataValidation type="list" imeMode="halfAlpha" allowBlank="1" showInputMessage="1" showErrorMessage="1" error="リストから選択してください" sqref="L367:M367" xr:uid="{FFA2BDEB-08AA-489A-AD0E-40CFF4FBC013}">
      <formula1>"○,　"</formula1>
    </dataValidation>
    <dataValidation type="list" imeMode="halfAlpha" allowBlank="1" showInputMessage="1" showErrorMessage="1" error="リストから選択してください" sqref="L368:M368" xr:uid="{B07D8780-7BAC-48C9-B58E-0AD3531A9E9B}">
      <formula1>"○,　"</formula1>
    </dataValidation>
    <dataValidation type="list" imeMode="halfAlpha" allowBlank="1" showInputMessage="1" showErrorMessage="1" error="リストから選択してください" sqref="L369:M369" xr:uid="{6CDD6873-434E-43DD-B03F-493C5246F376}">
      <formula1>"○,　"</formula1>
    </dataValidation>
    <dataValidation type="list" imeMode="halfAlpha" allowBlank="1" showInputMessage="1" showErrorMessage="1" error="リストから選択してください" sqref="L370:M370" xr:uid="{5A63D261-C9AE-4A5D-AC2F-FB63CEF4FF92}">
      <formula1>"○,　"</formula1>
    </dataValidation>
    <dataValidation type="list" imeMode="halfAlpha" allowBlank="1" showInputMessage="1" showErrorMessage="1" error="リストから選択してください" sqref="L371:M371" xr:uid="{A9130D24-92A1-420D-A7CA-8CFDA698A44D}">
      <formula1>"○,　"</formula1>
    </dataValidation>
    <dataValidation type="list" imeMode="halfAlpha" allowBlank="1" showInputMessage="1" showErrorMessage="1" error="リストから選択してください" sqref="L372:M372" xr:uid="{679BD2D1-762C-4B60-A56A-251A5A43B0C2}">
      <formula1>"○,　"</formula1>
    </dataValidation>
    <dataValidation type="list" imeMode="halfAlpha" allowBlank="1" showInputMessage="1" showErrorMessage="1" error="リストから選択してください" sqref="L373:M373" xr:uid="{E8B591A4-5869-41D8-B123-E85268E9C9DC}">
      <formula1>"○,　"</formula1>
    </dataValidation>
    <dataValidation type="list" imeMode="halfAlpha" allowBlank="1" showInputMessage="1" showErrorMessage="1" error="リストから選択してください" sqref="L374:M374" xr:uid="{65BA138D-A4CF-400A-BAE4-29007D9219D8}">
      <formula1>"○,　"</formula1>
    </dataValidation>
    <dataValidation type="list" imeMode="halfAlpha" allowBlank="1" showInputMessage="1" showErrorMessage="1" error="リストから選択してください" sqref="L375:M375" xr:uid="{99567A40-E6BB-42DE-AECE-CEFBD291632D}">
      <formula1>"○,　"</formula1>
    </dataValidation>
    <dataValidation type="list" imeMode="halfAlpha" allowBlank="1" showInputMessage="1" showErrorMessage="1" error="リストから選択してください" sqref="L376:M376" xr:uid="{B95DE5C7-F3F8-4BF5-B6DD-9E42DB914AD5}">
      <formula1>"○,　"</formula1>
    </dataValidation>
    <dataValidation type="list" imeMode="halfAlpha" allowBlank="1" showInputMessage="1" showErrorMessage="1" error="リストから選択してください" sqref="L377:M377" xr:uid="{3176A5AA-7376-4413-A852-4ACD8DE3903E}">
      <formula1>"○,　"</formula1>
    </dataValidation>
    <dataValidation type="list" imeMode="halfAlpha" allowBlank="1" showInputMessage="1" showErrorMessage="1" error="リストから選択してください" sqref="L378:M378" xr:uid="{F35A2AE5-232B-4331-92C4-C115CC05B53A}">
      <formula1>"○,　"</formula1>
    </dataValidation>
    <dataValidation type="list" imeMode="halfAlpha" allowBlank="1" showInputMessage="1" showErrorMessage="1" error="リストから選択してください" sqref="L379:M379" xr:uid="{9D762EB8-4369-4D0B-821D-BFA0743E76F7}">
      <formula1>"○,　"</formula1>
    </dataValidation>
    <dataValidation type="list" imeMode="halfAlpha" allowBlank="1" showInputMessage="1" showErrorMessage="1" error="リストから選択してください" sqref="L380:M380" xr:uid="{517D3239-3635-4FA1-BCC6-A4199365F729}">
      <formula1>"○,　"</formula1>
    </dataValidation>
    <dataValidation type="list" imeMode="halfAlpha" allowBlank="1" showInputMessage="1" showErrorMessage="1" error="リストから選択してください" sqref="L381:M381" xr:uid="{27F5745E-2E8D-42AF-8FA8-781B5B9CEA5B}">
      <formula1>"○,　"</formula1>
    </dataValidation>
    <dataValidation type="list" imeMode="halfAlpha" allowBlank="1" showInputMessage="1" showErrorMessage="1" error="リストから選択してください" sqref="L382:M382" xr:uid="{571EC553-987F-4013-91CB-F65D2ADE9D82}">
      <formula1>"○,　"</formula1>
    </dataValidation>
  </dataValidations>
  <pageMargins left="0.19685039370078741" right="0.19685039370078741" top="0.39370078740157483" bottom="0.19685039370078741" header="0.19685039370078741" footer="0.19685039370078741"/>
  <pageSetup paperSize="9" scale="63" fitToHeight="0" orientation="portrait" r:id="rId1"/>
  <headerFooter>
    <oddHeader>&amp;R&amp;8&amp;P/&amp;N</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A4"/>
  <sheetViews>
    <sheetView zoomScaleNormal="100" workbookViewId="0"/>
  </sheetViews>
  <sheetFormatPr defaultColWidth="9" defaultRowHeight="13.5" x14ac:dyDescent="0.15"/>
  <cols>
    <col min="1" max="16384" width="9" style="97"/>
  </cols>
  <sheetData>
    <row r="1" spans="1:1" x14ac:dyDescent="0.15">
      <c r="A1" s="97" t="str">
        <f>"@北海道@青森県@岩手県@宮城県@秋田県@山形県@福島県@茨城県@栃木県@群馬県@埼玉県@千葉県@東京都@新潟県@富山県@石川県@福井県@山梨県@長野県@岐阜県@静岡県@愛知県@三重県@滋賀県@京都府@大阪府@兵庫県@奈良県@鳥取県@島根県@岡山県@広島県@山口県@徳島県@香川県@愛媛県@高知県@福岡県@佐賀県@長崎県@熊本県@大分県@宮崎県@沖縄県@"</f>
        <v>@北海道@青森県@岩手県@宮城県@秋田県@山形県@福島県@茨城県@栃木県@群馬県@埼玉県@千葉県@東京都@新潟県@富山県@石川県@福井県@山梨県@長野県@岐阜県@静岡県@愛知県@三重県@滋賀県@京都府@大阪府@兵庫県@奈良県@鳥取県@島根県@岡山県@広島県@山口県@徳島県@香川県@愛媛県@高知県@福岡県@佐賀県@長崎県@熊本県@大分県@宮崎県@沖縄県@</v>
      </c>
    </row>
    <row r="2" spans="1:1" x14ac:dyDescent="0.15">
      <c r="A2" s="97" t="str">
        <f>"@神奈川県@和歌山県@鹿児島県@"</f>
        <v>@神奈川県@和歌山県@鹿児島県@</v>
      </c>
    </row>
    <row r="3" spans="1:1" x14ac:dyDescent="0.15">
      <c r="A3" s="97" t="s">
        <v>60</v>
      </c>
    </row>
    <row r="4" spans="1:1" x14ac:dyDescent="0.15">
      <c r="A4" s="97" t="s">
        <v>61</v>
      </c>
    </row>
  </sheetData>
  <sheetProtection algorithmName="SHA-512" hashValue="Rsm4go98nV5lhoGmMwBKjZLPraQyqh/J40773v2COCXClekEqkbVOhBIFBtW7ypJGtbJcmNlqt5rkreMdnAhYQ==" saltValue="1pTr9W6P+y5QhbeJzoUYIw==" spinCount="100000" sheet="1" objects="1" scenarios="1"/>
  <phoneticPr fontId="5"/>
  <pageMargins left="0.7" right="0.7" top="0.75" bottom="0.75" header="0.3" footer="0.3"/>
  <pageSetup paperSize="9" orientation="portrait" r:id="rId1"/>
</worksheet>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3a4e7fa2-52cc-43db-ad33-0160453b7577</vt:lpwstr>
  </property>
</Properties>
</file>