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bid=entry\bid_entry\07申請書\doc\ver7\reg_standard\"/>
    </mc:Choice>
  </mc:AlternateContent>
  <xr:revisionPtr revIDLastSave="0" documentId="13_ncr:1_{829905D8-9843-4A3E-9857-D12BB38E5452}" xr6:coauthVersionLast="47" xr6:coauthVersionMax="47" xr10:uidLastSave="{00000000-0000-0000-0000-000000000000}"/>
  <workbookProtection workbookAlgorithmName="SHA-512" workbookHashValue="riNv1NoS2vamg8CWujmXol8ocoBf8SoCNVwT75skNpX4FPQQA/5E9c6dYD0X2F49c4dbgEoaVUQa0H+pbxNG3w==" workbookSaltValue="+4FZgGzA9mg5eU74jDRXy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入力シート!$A$280</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7" l="1"/>
  <c r="A284" i="7"/>
  <c r="A281" i="7"/>
  <c r="A280" i="7"/>
  <c r="A183"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I180" i="7" l="1"/>
  <c r="D114" i="7" l="1"/>
  <c r="D116" i="7" s="1"/>
  <c r="D118" i="7" s="1"/>
  <c r="D120" i="7" s="1"/>
  <c r="D122" i="7" s="1"/>
  <c r="D124" i="7" s="1"/>
  <c r="D126" i="7" s="1"/>
  <c r="S213" i="7" l="1"/>
  <c r="P213" i="7"/>
  <c r="K213" i="7"/>
  <c r="I199" i="7" l="1"/>
  <c r="J192" i="7" l="1"/>
  <c r="J190" i="7"/>
  <c r="J188" i="7"/>
  <c r="J186" i="7"/>
  <c r="N264" i="7" l="1"/>
  <c r="A2" i="8" l="1"/>
  <c r="A1" i="8"/>
</calcChain>
</file>

<file path=xl/sharedStrings.xml><?xml version="1.0" encoding="utf-8"?>
<sst xmlns="http://schemas.openxmlformats.org/spreadsheetml/2006/main" count="273" uniqueCount="224">
  <si>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</si>
  <si>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</si>
  <si>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希望</t>
    <rPh sb="0" eb="2">
      <t>キボウ</t>
    </rPh>
    <phoneticPr fontId="5"/>
  </si>
  <si>
    <t>人数</t>
    <rPh sb="0" eb="2">
      <t>ニンズウ</t>
    </rPh>
    <phoneticPr fontId="6"/>
  </si>
  <si>
    <t>コンサル</t>
  </si>
  <si>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</si>
  <si>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</si>
  <si>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</si>
  <si>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建築士事務所</t>
    <phoneticPr fontId="5"/>
  </si>
  <si>
    <t>建設コンサルタント</t>
    <phoneticPr fontId="5"/>
  </si>
  <si>
    <t>補償コンサルタント</t>
    <phoneticPr fontId="5"/>
  </si>
  <si>
    <t>不動産鑑定業者</t>
    <phoneticPr fontId="5"/>
  </si>
  <si>
    <t>土地家屋調査士</t>
    <phoneticPr fontId="5"/>
  </si>
  <si>
    <t>計量証明事業者</t>
    <phoneticPr fontId="5"/>
  </si>
  <si>
    <t>リストから選択してください。</t>
    <phoneticPr fontId="5"/>
  </si>
  <si>
    <t>E.経営情報</t>
    <rPh sb="2" eb="4">
      <t>ケイエイ</t>
    </rPh>
    <rPh sb="4" eb="6">
      <t>ジョウホウ</t>
    </rPh>
    <phoneticPr fontId="5"/>
  </si>
  <si>
    <t>年</t>
    <rPh sb="0" eb="1">
      <t>ネン</t>
    </rPh>
    <phoneticPr fontId="5"/>
  </si>
  <si>
    <t>その他</t>
    <phoneticPr fontId="5"/>
  </si>
  <si>
    <t>登録番号
例)00-00000</t>
    <rPh sb="5" eb="6">
      <t>レイ</t>
    </rPh>
    <phoneticPr fontId="5"/>
  </si>
  <si>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</si>
  <si>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</si>
  <si>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</si>
  <si>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</si>
  <si>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</si>
  <si>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</si>
  <si>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</si>
  <si>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</si>
  <si>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</si>
  <si>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</si>
  <si>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</si>
  <si>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</si>
  <si>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</si>
  <si>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</si>
  <si>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</si>
  <si>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</si>
  <si>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</si>
  <si>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</si>
  <si>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</si>
  <si>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</si>
  <si>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</si>
  <si>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</si>
  <si>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</si>
  <si>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</si>
  <si>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</si>
  <si>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</si>
  <si>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</si>
  <si>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行政書士登録番号</t>
    <rPh sb="0" eb="2">
      <t>ギョウセイ</t>
    </rPh>
    <rPh sb="2" eb="4">
      <t>ショシ</t>
    </rPh>
    <rPh sb="4" eb="6">
      <t>トウロク</t>
    </rPh>
    <rPh sb="6" eb="8">
      <t>バンゴウ</t>
    </rPh>
    <phoneticPr fontId="6"/>
  </si>
  <si>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</si>
  <si>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</si>
  <si>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</si>
  <si>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</si>
  <si>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</si>
  <si>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</si>
  <si>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</si>
  <si>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</si>
  <si>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</si>
  <si>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</si>
  <si>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</si>
  <si>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</si>
  <si>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</si>
  <si>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</si>
  <si>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</si>
  <si>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</si>
  <si>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</si>
  <si>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</si>
  <si>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業務区分・部門</t>
    <rPh sb="0" eb="2">
      <t>ギョウム</t>
    </rPh>
    <rPh sb="2" eb="4">
      <t>クブン</t>
    </rPh>
    <rPh sb="5" eb="7">
      <t>ブモン</t>
    </rPh>
    <phoneticPr fontId="5"/>
  </si>
  <si>
    <t>土地調査</t>
    <phoneticPr fontId="5"/>
  </si>
  <si>
    <t>土地評価</t>
    <phoneticPr fontId="5"/>
  </si>
  <si>
    <t>物件</t>
    <phoneticPr fontId="5"/>
  </si>
  <si>
    <t>機械工作物</t>
    <phoneticPr fontId="5"/>
  </si>
  <si>
    <t>事業損失</t>
    <phoneticPr fontId="5"/>
  </si>
  <si>
    <t>登録部門及び希望業務</t>
    <rPh sb="0" eb="2">
      <t>トウロク</t>
    </rPh>
    <rPh sb="2" eb="4">
      <t>ブモン</t>
    </rPh>
    <rPh sb="4" eb="5">
      <t>オヨ</t>
    </rPh>
    <rPh sb="6" eb="8">
      <t>キボウ</t>
    </rPh>
    <rPh sb="8" eb="10">
      <t>ギョウム</t>
    </rPh>
    <phoneticPr fontId="5"/>
  </si>
  <si>
    <t>業務区分</t>
    <rPh sb="1" eb="2">
      <t>ム</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</si>
  <si>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</si>
  <si>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</si>
  <si>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@を含む半角文字で入力してください。</t>
    <phoneticPr fontId="5"/>
  </si>
  <si>
    <t>しない</t>
  </si>
  <si>
    <t>本社（店）と異なる場合のみ、@を含む半角文字で入力してください。</t>
    <phoneticPr fontId="5"/>
  </si>
  <si>
    <t>測量士</t>
    <phoneticPr fontId="5"/>
  </si>
  <si>
    <t>有資格者の数を入力してください。これら以外の職員については、その他欄に免許等の名称から入力してください。
入力する有資格者数は自社の常勤職員のみとし、非常勤職員、友好・協力関係にある別企業の職員等は入力しないでください。</t>
    <rPh sb="32" eb="33">
      <t>タ</t>
    </rPh>
    <phoneticPr fontId="5"/>
  </si>
  <si>
    <t>登録を希望する業種の実績高を入力してください。</t>
    <rPh sb="0" eb="2">
      <t>トウロク</t>
    </rPh>
    <rPh sb="3" eb="5">
      <t>キボウ</t>
    </rPh>
    <rPh sb="7" eb="9">
      <t>ギョウシュ</t>
    </rPh>
    <rPh sb="10" eb="13">
      <t>ジッセキダカ</t>
    </rPh>
    <rPh sb="14" eb="16">
      <t>ニュウリョク</t>
    </rPh>
    <phoneticPr fontId="5"/>
  </si>
  <si>
    <t>登録を受けている事業の登録番号及び登録年月日を入力してください。
これら以外の登録は、空欄に登録事業名から入力してください。</t>
    <rPh sb="0" eb="2">
      <t>トウロク</t>
    </rPh>
    <rPh sb="3" eb="4">
      <t>ウ</t>
    </rPh>
    <rPh sb="8" eb="10">
      <t>ジギョウ</t>
    </rPh>
    <rPh sb="11" eb="13">
      <t>トウロク</t>
    </rPh>
    <rPh sb="13" eb="15">
      <t>バンゴウ</t>
    </rPh>
    <rPh sb="15" eb="16">
      <t>オヨ</t>
    </rPh>
    <rPh sb="17" eb="19">
      <t>トウロク</t>
    </rPh>
    <rPh sb="19" eb="22">
      <t>ネンガッピ</t>
    </rPh>
    <rPh sb="23" eb="25">
      <t>ニュウリョク</t>
    </rPh>
    <phoneticPr fontId="5"/>
  </si>
  <si>
    <t>営業補償・特殊補償</t>
    <phoneticPr fontId="5"/>
  </si>
  <si>
    <t>補償関連</t>
    <phoneticPr fontId="5"/>
  </si>
  <si>
    <t>登記手続等</t>
    <phoneticPr fontId="5"/>
  </si>
  <si>
    <r>
      <t xml:space="preserve">測
量
</t>
    </r>
    <r>
      <rPr>
        <sz val="10"/>
        <color rgb="FFFF0000"/>
        <rFont val="ＭＳ ゴシック"/>
        <family val="3"/>
        <charset val="128"/>
      </rPr>
      <t>*1</t>
    </r>
    <rPh sb="0" eb="1">
      <t>ハカ</t>
    </rPh>
    <rPh sb="2" eb="3">
      <t>リョウ</t>
    </rPh>
    <phoneticPr fontId="6"/>
  </si>
  <si>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</si>
  <si>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令和7・8年度において、小矢部市で行われる測量・建設コンサルタント等に係る入札に参加する資格の審査を申請します。</t>
    <rPh sb="12" eb="15">
      <t>オヤベ</t>
    </rPh>
    <rPh sb="15" eb="16">
      <t>シ</t>
    </rPh>
    <phoneticPr fontId="5"/>
  </si>
  <si>
    <t>一級建築士</t>
    <phoneticPr fontId="5"/>
  </si>
  <si>
    <t>二級建築士</t>
    <phoneticPr fontId="5"/>
  </si>
  <si>
    <t>建築設備士</t>
    <phoneticPr fontId="5"/>
  </si>
  <si>
    <t>建築積算資格者</t>
    <phoneticPr fontId="5"/>
  </si>
  <si>
    <t>一級土木施工管理技士</t>
    <phoneticPr fontId="5"/>
  </si>
  <si>
    <t>測量士補</t>
    <phoneticPr fontId="5"/>
  </si>
  <si>
    <t>環境計量士</t>
    <phoneticPr fontId="5"/>
  </si>
  <si>
    <t>不動産鑑定士</t>
    <phoneticPr fontId="5"/>
  </si>
  <si>
    <t>不動産鑑定士補</t>
    <phoneticPr fontId="5"/>
  </si>
  <si>
    <t>司法書士</t>
    <phoneticPr fontId="5"/>
  </si>
  <si>
    <t>総合技術監理部門
(地質を除く対象科目)</t>
    <phoneticPr fontId="5"/>
  </si>
  <si>
    <t>建設部門</t>
    <phoneticPr fontId="5"/>
  </si>
  <si>
    <t>農業部門</t>
    <phoneticPr fontId="5"/>
  </si>
  <si>
    <t>森林部門</t>
    <phoneticPr fontId="5"/>
  </si>
  <si>
    <t>水産部門</t>
    <phoneticPr fontId="5"/>
  </si>
  <si>
    <t>上下水道部門</t>
    <phoneticPr fontId="5"/>
  </si>
  <si>
    <t>衛生工学部門</t>
    <phoneticPr fontId="5"/>
  </si>
  <si>
    <t>電気電子部門</t>
    <phoneticPr fontId="5"/>
  </si>
  <si>
    <t>機械部門</t>
    <phoneticPr fontId="5"/>
  </si>
  <si>
    <t>情報工学部門</t>
    <phoneticPr fontId="5"/>
  </si>
  <si>
    <t>地質調査</t>
    <phoneticPr fontId="5"/>
  </si>
  <si>
    <t>伝送交換主任技術者</t>
    <phoneticPr fontId="5"/>
  </si>
  <si>
    <t>第一種電気主任技術者</t>
    <phoneticPr fontId="5"/>
  </si>
  <si>
    <t>線路主任技術者</t>
    <phoneticPr fontId="5"/>
  </si>
  <si>
    <t>APECｴﾝｼﾞﾆｱ</t>
    <phoneticPr fontId="5"/>
  </si>
  <si>
    <t>RCCM</t>
    <phoneticPr fontId="5"/>
  </si>
  <si>
    <t>地質調査技士</t>
    <phoneticPr fontId="5"/>
  </si>
  <si>
    <t>補償業務管理士</t>
    <phoneticPr fontId="5"/>
  </si>
  <si>
    <t>公共用地経験者</t>
    <phoneticPr fontId="5"/>
  </si>
  <si>
    <t>測量業者</t>
    <phoneticPr fontId="5"/>
  </si>
  <si>
    <t>地質調査業者</t>
    <phoneticPr fontId="5"/>
  </si>
  <si>
    <t>司法書士</t>
    <phoneticPr fontId="5"/>
  </si>
  <si>
    <t>測量一般</t>
    <rPh sb="0" eb="2">
      <t>ソクリョウ</t>
    </rPh>
    <rPh sb="2" eb="4">
      <t>イッパン</t>
    </rPh>
    <phoneticPr fontId="20"/>
  </si>
  <si>
    <t>地図の調整</t>
    <rPh sb="0" eb="2">
      <t>チズ</t>
    </rPh>
    <rPh sb="3" eb="5">
      <t>チョウセイ</t>
    </rPh>
    <phoneticPr fontId="20"/>
  </si>
  <si>
    <t>航空測量</t>
    <rPh sb="0" eb="2">
      <t>コウクウ</t>
    </rPh>
    <rPh sb="2" eb="4">
      <t>ソクリョウ</t>
    </rPh>
    <phoneticPr fontId="20"/>
  </si>
  <si>
    <t>意匠</t>
    <rPh sb="0" eb="1">
      <t>イ</t>
    </rPh>
    <rPh sb="1" eb="2">
      <t>ショウ</t>
    </rPh>
    <phoneticPr fontId="20"/>
  </si>
  <si>
    <t>構造</t>
    <rPh sb="0" eb="2">
      <t>コウゾウ</t>
    </rPh>
    <phoneticPr fontId="20"/>
  </si>
  <si>
    <t>暖冷房</t>
    <rPh sb="0" eb="1">
      <t>ダン</t>
    </rPh>
    <rPh sb="1" eb="3">
      <t>レイボウ</t>
    </rPh>
    <phoneticPr fontId="20"/>
  </si>
  <si>
    <t>衛生</t>
    <rPh sb="0" eb="2">
      <t>エイセイ</t>
    </rPh>
    <phoneticPr fontId="20"/>
  </si>
  <si>
    <t>電気</t>
    <rPh sb="0" eb="1">
      <t>デンキ</t>
    </rPh>
    <rPh sb="1" eb="2">
      <t>キ</t>
    </rPh>
    <phoneticPr fontId="20"/>
  </si>
  <si>
    <t>建築積算</t>
    <rPh sb="0" eb="2">
      <t>ケンチク</t>
    </rPh>
    <rPh sb="2" eb="4">
      <t>セキサン</t>
    </rPh>
    <phoneticPr fontId="20"/>
  </si>
  <si>
    <t>機械積算</t>
    <rPh sb="0" eb="2">
      <t>キカイ</t>
    </rPh>
    <rPh sb="2" eb="4">
      <t>セキサン</t>
    </rPh>
    <phoneticPr fontId="20"/>
  </si>
  <si>
    <t>電気積算</t>
    <rPh sb="0" eb="2">
      <t>デンキ</t>
    </rPh>
    <rPh sb="2" eb="4">
      <t>セキサン</t>
    </rPh>
    <phoneticPr fontId="20"/>
  </si>
  <si>
    <t>工事監理 （建築）</t>
    <rPh sb="0" eb="2">
      <t>コウジ</t>
    </rPh>
    <rPh sb="2" eb="4">
      <t>カンリ</t>
    </rPh>
    <rPh sb="6" eb="8">
      <t>ケンチク</t>
    </rPh>
    <phoneticPr fontId="20"/>
  </si>
  <si>
    <t>工事監理 （電気）</t>
    <rPh sb="0" eb="2">
      <t>コウジ</t>
    </rPh>
    <rPh sb="2" eb="4">
      <t>カンリ</t>
    </rPh>
    <rPh sb="6" eb="7">
      <t>デンキ</t>
    </rPh>
    <rPh sb="7" eb="8">
      <t>キ</t>
    </rPh>
    <phoneticPr fontId="20"/>
  </si>
  <si>
    <t>工事監理 （機械）</t>
    <rPh sb="0" eb="2">
      <t>コウジ</t>
    </rPh>
    <rPh sb="2" eb="4">
      <t>カンリ</t>
    </rPh>
    <rPh sb="6" eb="8">
      <t>キカイ</t>
    </rPh>
    <phoneticPr fontId="20"/>
  </si>
  <si>
    <t>調査</t>
    <rPh sb="0" eb="2">
      <t>チョウサ</t>
    </rPh>
    <phoneticPr fontId="20"/>
  </si>
  <si>
    <t>耐震診断</t>
    <rPh sb="0" eb="2">
      <t>タイシン</t>
    </rPh>
    <rPh sb="2" eb="4">
      <t>シンダン</t>
    </rPh>
    <phoneticPr fontId="20"/>
  </si>
  <si>
    <t>地区計画及び地域計画</t>
    <rPh sb="0" eb="2">
      <t>チク</t>
    </rPh>
    <rPh sb="2" eb="4">
      <t>ケイカク</t>
    </rPh>
    <rPh sb="4" eb="5">
      <t>オヨ</t>
    </rPh>
    <rPh sb="6" eb="8">
      <t>チイキ</t>
    </rPh>
    <rPh sb="8" eb="10">
      <t>ケイカク</t>
    </rPh>
    <phoneticPr fontId="20"/>
  </si>
  <si>
    <t>建築関係建設コンサルタント業務</t>
    <rPh sb="0" eb="15">
      <t>ギョウツトム</t>
    </rPh>
    <phoneticPr fontId="6"/>
  </si>
  <si>
    <t>河川・砂防及び海岸</t>
    <phoneticPr fontId="6"/>
  </si>
  <si>
    <t>港湾及び空港</t>
    <rPh sb="0" eb="2">
      <t>コウワン</t>
    </rPh>
    <rPh sb="2" eb="3">
      <t>オヨ</t>
    </rPh>
    <rPh sb="4" eb="6">
      <t>クウコウ</t>
    </rPh>
    <phoneticPr fontId="20"/>
  </si>
  <si>
    <t>電力土木</t>
    <rPh sb="0" eb="2">
      <t>デンリョク</t>
    </rPh>
    <rPh sb="2" eb="4">
      <t>ドボク</t>
    </rPh>
    <phoneticPr fontId="20"/>
  </si>
  <si>
    <t>道路</t>
    <rPh sb="0" eb="2">
      <t>ドウロ</t>
    </rPh>
    <phoneticPr fontId="20"/>
  </si>
  <si>
    <t>鉄道</t>
    <rPh sb="0" eb="2">
      <t>テツドウ</t>
    </rPh>
    <phoneticPr fontId="20"/>
  </si>
  <si>
    <t>上水道及び工業用水</t>
    <rPh sb="0" eb="3">
      <t>ジョウスイドウ</t>
    </rPh>
    <rPh sb="3" eb="4">
      <t>オヨ</t>
    </rPh>
    <rPh sb="5" eb="7">
      <t>コウギョウ</t>
    </rPh>
    <rPh sb="7" eb="9">
      <t>ヨウスイ</t>
    </rPh>
    <phoneticPr fontId="20"/>
  </si>
  <si>
    <t>下水道</t>
    <rPh sb="0" eb="3">
      <t>ゲスイドウ</t>
    </rPh>
    <phoneticPr fontId="20"/>
  </si>
  <si>
    <t>農業土木</t>
    <rPh sb="0" eb="2">
      <t>ノウギョウ</t>
    </rPh>
    <rPh sb="2" eb="4">
      <t>ドボク</t>
    </rPh>
    <phoneticPr fontId="20"/>
  </si>
  <si>
    <t>森林土木</t>
    <rPh sb="0" eb="2">
      <t>シンリン</t>
    </rPh>
    <rPh sb="2" eb="4">
      <t>ドボク</t>
    </rPh>
    <phoneticPr fontId="20"/>
  </si>
  <si>
    <t>水産土木</t>
    <rPh sb="0" eb="2">
      <t>スイサン</t>
    </rPh>
    <rPh sb="2" eb="4">
      <t>ドボク</t>
    </rPh>
    <phoneticPr fontId="20"/>
  </si>
  <si>
    <t>廃棄物</t>
    <rPh sb="0" eb="3">
      <t>ハイキブツ</t>
    </rPh>
    <phoneticPr fontId="20"/>
  </si>
  <si>
    <t>造園</t>
    <rPh sb="0" eb="2">
      <t>ゾウエン</t>
    </rPh>
    <phoneticPr fontId="20"/>
  </si>
  <si>
    <t>都市計画及び地方計画</t>
    <rPh sb="0" eb="4">
      <t>トシケイカク</t>
    </rPh>
    <rPh sb="4" eb="5">
      <t>オヨ</t>
    </rPh>
    <rPh sb="6" eb="8">
      <t>チホウ</t>
    </rPh>
    <rPh sb="8" eb="10">
      <t>ケイカク</t>
    </rPh>
    <phoneticPr fontId="20"/>
  </si>
  <si>
    <t>地質</t>
    <rPh sb="0" eb="2">
      <t>チシツ</t>
    </rPh>
    <phoneticPr fontId="20"/>
  </si>
  <si>
    <t>土質及び基礎</t>
    <rPh sb="0" eb="2">
      <t>ドシツ</t>
    </rPh>
    <rPh sb="2" eb="3">
      <t>オヨ</t>
    </rPh>
    <rPh sb="4" eb="6">
      <t>キソ</t>
    </rPh>
    <phoneticPr fontId="20"/>
  </si>
  <si>
    <t>鋼構造及びコンクリート</t>
    <rPh sb="0" eb="1">
      <t>コウテツ</t>
    </rPh>
    <rPh sb="1" eb="3">
      <t>コウゾウ</t>
    </rPh>
    <rPh sb="3" eb="4">
      <t>オヨ</t>
    </rPh>
    <phoneticPr fontId="20"/>
  </si>
  <si>
    <t>施行計画・施行設備及び積算</t>
    <rPh sb="0" eb="2">
      <t>セコウ</t>
    </rPh>
    <rPh sb="2" eb="4">
      <t>ケイカク</t>
    </rPh>
    <rPh sb="5" eb="7">
      <t>セコウ</t>
    </rPh>
    <rPh sb="7" eb="9">
      <t>セツビ</t>
    </rPh>
    <rPh sb="9" eb="10">
      <t>オヨ</t>
    </rPh>
    <rPh sb="11" eb="13">
      <t>セキサン</t>
    </rPh>
    <phoneticPr fontId="20"/>
  </si>
  <si>
    <t>建設環境</t>
    <rPh sb="0" eb="2">
      <t>ケンセツ</t>
    </rPh>
    <rPh sb="2" eb="4">
      <t>カンキョウ</t>
    </rPh>
    <phoneticPr fontId="20"/>
  </si>
  <si>
    <t>建設機械</t>
    <rPh sb="0" eb="2">
      <t>ケンセツ</t>
    </rPh>
    <rPh sb="2" eb="4">
      <t>キカイ</t>
    </rPh>
    <phoneticPr fontId="20"/>
  </si>
  <si>
    <t>電気・電子</t>
    <rPh sb="0" eb="2">
      <t>デンキ</t>
    </rPh>
    <rPh sb="3" eb="5">
      <t>デンシ</t>
    </rPh>
    <phoneticPr fontId="20"/>
  </si>
  <si>
    <t>交通量調査</t>
    <rPh sb="0" eb="2">
      <t>コウツウ</t>
    </rPh>
    <rPh sb="2" eb="3">
      <t>リョウ</t>
    </rPh>
    <rPh sb="3" eb="5">
      <t>チョウサ</t>
    </rPh>
    <phoneticPr fontId="20"/>
  </si>
  <si>
    <t>環境調査</t>
    <rPh sb="0" eb="4">
      <t>カンキョウチョウサ</t>
    </rPh>
    <phoneticPr fontId="20"/>
  </si>
  <si>
    <t>経済調査</t>
    <rPh sb="0" eb="2">
      <t>ケイザイ</t>
    </rPh>
    <rPh sb="2" eb="4">
      <t>チョウサ</t>
    </rPh>
    <phoneticPr fontId="20"/>
  </si>
  <si>
    <t>分析・解析</t>
    <rPh sb="0" eb="2">
      <t>ブンセキ</t>
    </rPh>
    <rPh sb="3" eb="5">
      <t>カイセキ</t>
    </rPh>
    <phoneticPr fontId="20"/>
  </si>
  <si>
    <t>宅地造成</t>
    <rPh sb="0" eb="2">
      <t>タクチ</t>
    </rPh>
    <rPh sb="2" eb="4">
      <t>ゾウセイ</t>
    </rPh>
    <phoneticPr fontId="20"/>
  </si>
  <si>
    <t>電算関係</t>
    <rPh sb="0" eb="2">
      <t>デンサン</t>
    </rPh>
    <rPh sb="2" eb="4">
      <t>カンケイ</t>
    </rPh>
    <phoneticPr fontId="20"/>
  </si>
  <si>
    <t>計算業務</t>
    <rPh sb="0" eb="2">
      <t>ケイサン</t>
    </rPh>
    <rPh sb="2" eb="4">
      <t>ギョウム</t>
    </rPh>
    <phoneticPr fontId="20"/>
  </si>
  <si>
    <t>資料等整理</t>
    <rPh sb="0" eb="2">
      <t>シリョウ</t>
    </rPh>
    <rPh sb="2" eb="3">
      <t>トウ</t>
    </rPh>
    <rPh sb="3" eb="5">
      <t>セイリ</t>
    </rPh>
    <phoneticPr fontId="20"/>
  </si>
  <si>
    <t>施行管理</t>
    <rPh sb="0" eb="2">
      <t>セコウ</t>
    </rPh>
    <rPh sb="2" eb="4">
      <t>カンリ</t>
    </rPh>
    <phoneticPr fontId="20"/>
  </si>
  <si>
    <t>その他</t>
    <rPh sb="2" eb="3">
      <t>タ</t>
    </rPh>
    <phoneticPr fontId="20"/>
  </si>
  <si>
    <r>
      <t>建築一般</t>
    </r>
    <r>
      <rPr>
        <sz val="10"/>
        <color rgb="FFFF0000"/>
        <rFont val="ＭＳ ゴシック"/>
        <family val="3"/>
        <charset val="128"/>
      </rPr>
      <t>*2</t>
    </r>
    <rPh sb="0" eb="2">
      <t>ケンチク</t>
    </rPh>
    <rPh sb="2" eb="4">
      <t>イッパン</t>
    </rPh>
    <phoneticPr fontId="20"/>
  </si>
  <si>
    <t xml:space="preserve">土
木
関
係
建
設
コ
ン
サ
ル
タ
ン
ト
業
務
</t>
    <rPh sb="0" eb="1">
      <t>ツチ</t>
    </rPh>
    <rPh sb="2" eb="3">
      <t>モク</t>
    </rPh>
    <rPh sb="4" eb="5">
      <t>セキ</t>
    </rPh>
    <rPh sb="6" eb="7">
      <t>ガカリ</t>
    </rPh>
    <rPh sb="8" eb="9">
      <t>タツル</t>
    </rPh>
    <rPh sb="10" eb="11">
      <t>セツ</t>
    </rPh>
    <rPh sb="26" eb="27">
      <t>ギョウ</t>
    </rPh>
    <rPh sb="28" eb="29">
      <t>ツトム</t>
    </rPh>
    <phoneticPr fontId="5"/>
  </si>
  <si>
    <t>地質調査</t>
    <rPh sb="0" eb="2">
      <t>チシツ</t>
    </rPh>
    <rPh sb="2" eb="4">
      <t>チョウサ</t>
    </rPh>
    <phoneticPr fontId="4"/>
  </si>
  <si>
    <r>
      <t>不動産鑑定</t>
    </r>
    <r>
      <rPr>
        <sz val="10"/>
        <color rgb="FFFF0000"/>
        <rFont val="ＭＳ ゴシック"/>
        <family val="3"/>
        <charset val="128"/>
      </rPr>
      <t>*3</t>
    </r>
    <rPh sb="0" eb="3">
      <t>フドウサン</t>
    </rPh>
    <rPh sb="3" eb="5">
      <t>カンテイ</t>
    </rPh>
    <phoneticPr fontId="5"/>
  </si>
  <si>
    <t>設立年月日</t>
    <rPh sb="0" eb="2">
      <t>セツリツ</t>
    </rPh>
    <rPh sb="2" eb="5">
      <t>ネンガッピ</t>
    </rPh>
    <phoneticPr fontId="6"/>
  </si>
  <si>
    <t>創業年月日</t>
    <rPh sb="0" eb="2">
      <t>ソウギョウ</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</si>
  <si>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</si>
  <si>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</si>
  <si>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</si>
  <si>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</si>
  <si>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現組織への変更</t>
    <rPh sb="0" eb="1">
      <t>ゲン</t>
    </rPh>
    <rPh sb="1" eb="3">
      <t>ソシキ</t>
    </rPh>
    <rPh sb="5" eb="7">
      <t>ヘンコウ</t>
    </rPh>
    <phoneticPr fontId="6"/>
  </si>
  <si>
    <t>年月日</t>
    <rPh sb="0" eb="3">
      <t>ネンガッピ</t>
    </rPh>
    <phoneticPr fontId="5"/>
  </si>
  <si>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</si>
  <si>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</si>
  <si>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</si>
  <si>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</si>
  <si>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</si>
  <si>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</si>
  <si>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計</t>
    <phoneticPr fontId="6"/>
  </si>
  <si>
    <t>測量</t>
    <phoneticPr fontId="5"/>
  </si>
  <si>
    <t>総合技術監理部門（地質調査）</t>
    <phoneticPr fontId="5"/>
  </si>
  <si>
    <t>直前２年度分決算(千円)</t>
    <rPh sb="0" eb="2">
      <t>チョクゼン</t>
    </rPh>
    <rPh sb="3" eb="5">
      <t>ネンド</t>
    </rPh>
    <rPh sb="5" eb="6">
      <t>ブン</t>
    </rPh>
    <rPh sb="6" eb="8">
      <t>ケッサン</t>
    </rPh>
    <phoneticPr fontId="5"/>
  </si>
  <si>
    <t>直前１年度分決算(千円)</t>
    <rPh sb="0" eb="2">
      <t>チョクゼン</t>
    </rPh>
    <rPh sb="3" eb="5">
      <t>ネンド</t>
    </rPh>
    <rPh sb="5" eb="6">
      <t>ブン</t>
    </rPh>
    <rPh sb="6" eb="8">
      <t>ケッサン</t>
    </rPh>
    <phoneticPr fontId="5"/>
  </si>
  <si>
    <t>直前２ヶ年間の年間平均実績高(千円)</t>
    <phoneticPr fontId="5"/>
  </si>
  <si>
    <t>直前決算時(千円)</t>
    <rPh sb="0" eb="2">
      <t>チョクゼン</t>
    </rPh>
    <rPh sb="2" eb="4">
      <t>ケッサン</t>
    </rPh>
    <rPh sb="4" eb="5">
      <t>ジ</t>
    </rPh>
    <phoneticPr fontId="6"/>
  </si>
  <si>
    <t>登録</t>
    <rPh sb="0" eb="2">
      <t>トウロク</t>
    </rPh>
    <phoneticPr fontId="5"/>
  </si>
  <si>
    <t>業務を希望する場合、希望、登録欄をリストから選択してください。</t>
    <rPh sb="0" eb="2">
      <t>ギョウム</t>
    </rPh>
    <rPh sb="3" eb="5">
      <t>キボウ</t>
    </rPh>
    <rPh sb="7" eb="9">
      <t>バアイ</t>
    </rPh>
    <rPh sb="10" eb="12">
      <t>キボウ</t>
    </rPh>
    <rPh sb="13" eb="15">
      <t>トウロク</t>
    </rPh>
    <rPh sb="15" eb="16">
      <t>ラン</t>
    </rPh>
    <rPh sb="22" eb="24">
      <t>センタク</t>
    </rPh>
    <phoneticPr fontId="6"/>
  </si>
  <si>
    <t>小矢部市 一般競争(指名競争)参加資格審査申請書【測量・建設コンサルタント等】</t>
    <rPh sb="0" eb="3">
      <t>オヤベ</t>
    </rPh>
    <rPh sb="3" eb="4">
      <t>シ</t>
    </rPh>
    <rPh sb="15" eb="17">
      <t>サンカ</t>
    </rPh>
    <rPh sb="17" eb="19">
      <t>シカク</t>
    </rPh>
    <rPh sb="19" eb="21">
      <t>シンサ</t>
    </rPh>
    <rPh sb="21" eb="24">
      <t>シンセイショ</t>
    </rPh>
    <phoneticPr fontId="5"/>
  </si>
  <si>
    <t>建築関係建設コンサルタント業務</t>
    <rPh sb="0" eb="2">
      <t>ケンチク</t>
    </rPh>
    <rPh sb="2" eb="4">
      <t>カンケイ</t>
    </rPh>
    <rPh sb="4" eb="6">
      <t>ケンセツ</t>
    </rPh>
    <rPh sb="13" eb="15">
      <t>ギョウム</t>
    </rPh>
    <phoneticPr fontId="5"/>
  </si>
  <si>
    <t>土木関係建設コンサルタント業務</t>
    <rPh sb="0" eb="2">
      <t>ドボク</t>
    </rPh>
    <rPh sb="2" eb="4">
      <t>カンケイ</t>
    </rPh>
    <rPh sb="4" eb="6">
      <t>ケンセツ</t>
    </rPh>
    <rPh sb="13" eb="15">
      <t>ギョウム</t>
    </rPh>
    <phoneticPr fontId="5"/>
  </si>
  <si>
    <t>地質調査</t>
    <rPh sb="0" eb="2">
      <t>チシツ</t>
    </rPh>
    <rPh sb="2" eb="4">
      <t>チョウサ</t>
    </rPh>
    <phoneticPr fontId="5"/>
  </si>
  <si>
    <t>補償関係コンサルタント業務</t>
    <rPh sb="0" eb="2">
      <t>ホショウ</t>
    </rPh>
    <rPh sb="2" eb="4">
      <t>カンケイ</t>
    </rPh>
    <rPh sb="11" eb="13">
      <t>ギョウム</t>
    </rPh>
    <phoneticPr fontId="5"/>
  </si>
  <si>
    <t>その他</t>
    <rPh sb="2" eb="3">
      <t>タ</t>
    </rPh>
    <phoneticPr fontId="5"/>
  </si>
  <si>
    <t>合計</t>
    <phoneticPr fontId="5"/>
  </si>
  <si>
    <t>土
木
関
係
建
設
コ
ン
サ
ル
タ
ン
ト
業
務</t>
    <rPh sb="0" eb="1">
      <t>ツチ</t>
    </rPh>
    <rPh sb="2" eb="3">
      <t>モク</t>
    </rPh>
    <rPh sb="4" eb="5">
      <t>セキ</t>
    </rPh>
    <rPh sb="6" eb="7">
      <t>ガカリ</t>
    </rPh>
    <rPh sb="8" eb="9">
      <t>タツル</t>
    </rPh>
    <rPh sb="10" eb="11">
      <t>セツ</t>
    </rPh>
    <rPh sb="26" eb="27">
      <t>ギョウ</t>
    </rPh>
    <rPh sb="28" eb="29">
      <t>ツトム</t>
    </rPh>
    <phoneticPr fontId="5"/>
  </si>
  <si>
    <t>補償関係コンサルタント業務</t>
    <rPh sb="9" eb="10">
      <t>ギョウ</t>
    </rPh>
    <rPh sb="10" eb="11">
      <t>ツトム</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</si>
  <si>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</si>
  <si>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</si>
  <si>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</si>
  <si>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建設コンサルタント</t>
  </si>
  <si>
    <t>トンネル</t>
    <phoneticPr fontId="20"/>
  </si>
  <si>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</si>
  <si>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 xml:space="preserve">例)カブシキガイシャスズキグミ　ホクリクエイギョウショ
正式名称を全角カタカナで入力してください。支店・営業所名は、１文字空けて入力してください。
</t>
    <phoneticPr fontId="5"/>
  </si>
  <si>
    <t>16_小矢部市</t>
  </si>
  <si>
    <t>二級土木施工管理技士</t>
    <phoneticPr fontId="5"/>
  </si>
  <si>
    <t>常勤職員の人数</t>
    <rPh sb="0" eb="2">
      <t>ジョウキン</t>
    </rPh>
    <rPh sb="2" eb="4">
      <t>ショクイン</t>
    </rPh>
    <rPh sb="5" eb="7">
      <t>ニンズウ</t>
    </rPh>
    <phoneticPr fontId="6"/>
  </si>
  <si>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</si>
  <si>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</si>
  <si>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</si>
  <si>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</si>
  <si>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</si>
  <si>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Ver.7.0.1</t>
    <phoneticPr fontId="5"/>
  </si>
  <si>
    <t>7.0.1</t>
  </si>
  <si>
    <t>免許等の名称</t>
    <phoneticPr fontId="5"/>
  </si>
  <si>
    <t>技術士</t>
    <phoneticPr fontId="5"/>
  </si>
  <si>
    <t>*1 測量法第55条による登録がなければ希望することはできません。
*2 建築士法第23条による登録がなければ希望することはできません。
*3 不動産の鑑定評価に関する法律第22条による登録がなければ希望することはできません。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</si>
</sst>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8">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auto="1"/>
      </left>
      <right/>
      <top style="double">
        <color indexed="64"/>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thin">
        <color indexed="64"/>
      </bottom>
      <diagonal/>
    </border>
    <border>
      <left style="hair">
        <color auto="1"/>
      </left>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style="hair">
        <color indexed="64"/>
      </top>
      <bottom/>
      <diagonal/>
    </border>
    <border>
      <left style="thin">
        <color indexed="64"/>
      </left>
      <right/>
      <top/>
      <bottom style="hair">
        <color auto="1"/>
      </bottom>
      <diagonal/>
    </border>
    <border>
      <left/>
      <right style="hair">
        <color auto="1"/>
      </right>
      <top style="thin">
        <color auto="1"/>
      </top>
      <bottom/>
      <diagonal/>
    </border>
    <border>
      <left/>
      <right/>
      <top/>
      <bottom style="hair">
        <color indexed="64"/>
      </bottom>
      <diagonal/>
    </border>
    <border>
      <left/>
      <right style="thin">
        <color indexed="64"/>
      </right>
      <top style="hair">
        <color indexed="64"/>
      </top>
      <bottom/>
      <diagonal/>
    </border>
    <border>
      <left style="hair">
        <color auto="1"/>
      </left>
      <right/>
      <top style="thin">
        <color indexed="64"/>
      </top>
      <bottom/>
      <diagonal/>
    </border>
    <border>
      <left style="hair">
        <color auto="1"/>
      </left>
      <right/>
      <top/>
      <bottom style="hair">
        <color auto="1"/>
      </bottom>
      <diagonal/>
    </border>
    <border>
      <left/>
      <right style="thin">
        <color indexed="64"/>
      </right>
      <top/>
      <bottom style="hair">
        <color auto="1"/>
      </bottom>
      <diagonal/>
    </border>
    <border>
      <left style="thin">
        <color indexed="64"/>
      </left>
      <right style="hair">
        <color indexed="64"/>
      </right>
      <top style="hair">
        <color indexed="64"/>
      </top>
      <bottom/>
      <diagonal/>
    </border>
    <border>
      <left style="thin">
        <color indexed="64"/>
      </left>
      <right style="hair">
        <color indexed="64"/>
      </right>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49" fontId="11" fillId="2" borderId="0" xfId="0" applyNumberFormat="1" applyFont="1" applyFill="1" applyAlignment="1" applyProtection="1">
      <alignment horizontal="left" vertical="center"/>
      <protection locked="0"/>
    </xf>
    <xf numFmtId="49" fontId="11" fillId="2" borderId="3" xfId="12" applyNumberFormat="1" applyFont="1" applyFill="1" applyBorder="1" applyAlignment="1" applyProtection="1">
      <alignment horizontal="center" vertical="center"/>
      <protection locked="0"/>
    </xf>
    <xf numFmtId="49" fontId="11" fillId="2" borderId="8" xfId="12" applyNumberFormat="1" applyFont="1" applyFill="1" applyBorder="1" applyAlignment="1" applyProtection="1">
      <alignment horizontal="center" vertical="center"/>
      <protection locked="0"/>
    </xf>
    <xf numFmtId="49" fontId="11" fillId="2" borderId="55" xfId="12" applyNumberFormat="1" applyFont="1" applyFill="1" applyBorder="1" applyAlignment="1" applyProtection="1">
      <alignment horizontal="center" vertical="center"/>
      <protection locked="0"/>
    </xf>
    <xf numFmtId="49" fontId="11" fillId="2" borderId="45" xfId="12" applyNumberFormat="1" applyFont="1" applyFill="1" applyBorder="1" applyAlignment="1" applyProtection="1">
      <alignment horizontal="center" vertical="center"/>
      <protection locked="0"/>
    </xf>
    <xf numFmtId="49" fontId="11" fillId="2" borderId="8" xfId="12" applyNumberFormat="1" applyFont="1" applyFill="1" applyBorder="1" applyAlignment="1" applyProtection="1">
      <alignment horizontal="center" vertical="center"/>
      <protection locked="0"/>
    </xf>
    <xf numFmtId="49" fontId="11" fillId="2" borderId="10" xfId="12" applyNumberFormat="1" applyFont="1" applyFill="1" applyBorder="1" applyAlignment="1" applyProtection="1">
      <alignment horizontal="center" vertical="center"/>
      <protection locked="0"/>
    </xf>
    <xf numFmtId="0" fontId="11" fillId="2" borderId="11" xfId="12" applyFont="1" applyFill="1" applyBorder="1" applyAlignment="1" applyProtection="1">
      <alignment horizontal="center" vertical="center"/>
      <protection locked="0"/>
    </xf>
    <xf numFmtId="49" fontId="11" fillId="2" borderId="11" xfId="12" applyNumberFormat="1" applyFont="1" applyFill="1" applyBorder="1" applyAlignment="1" applyProtection="1">
      <alignment horizontal="center" vertical="center"/>
      <protection locked="0"/>
    </xf>
    <xf numFmtId="49" fontId="11" fillId="2" borderId="12" xfId="12" applyNumberFormat="1" applyFont="1" applyFill="1" applyBorder="1" applyAlignment="1" applyProtection="1">
      <alignment horizontal="center" vertical="center"/>
      <protection locked="0"/>
    </xf>
    <xf numFmtId="49" fontId="11" fillId="2" borderId="14" xfId="12" applyNumberFormat="1" applyFont="1" applyFill="1" applyBorder="1" applyAlignment="1" applyProtection="1">
      <alignment horizontal="center" vertical="center"/>
      <protection locked="0"/>
    </xf>
    <xf numFmtId="49" fontId="11" fillId="2" borderId="63" xfId="12" applyNumberFormat="1" applyFont="1" applyFill="1" applyBorder="1" applyAlignment="1" applyProtection="1">
      <alignment horizontal="center" vertical="center"/>
      <protection locked="0"/>
    </xf>
    <xf numFmtId="0" fontId="11" fillId="2" borderId="23" xfId="12" applyFont="1" applyFill="1" applyBorder="1" applyAlignment="1" applyProtection="1">
      <alignment horizontal="center" vertical="center"/>
      <protection locked="0"/>
    </xf>
    <xf numFmtId="49" fontId="11" fillId="2" borderId="52" xfId="12" applyNumberFormat="1" applyFont="1" applyFill="1" applyBorder="1" applyAlignment="1" applyProtection="1">
      <alignment horizontal="center" vertical="center"/>
      <protection locked="0"/>
    </xf>
    <xf numFmtId="0" fontId="11" fillId="2" borderId="26" xfId="12" applyFont="1" applyFill="1" applyBorder="1" applyAlignment="1" applyProtection="1">
      <alignment horizontal="center" vertical="center"/>
      <protection locked="0"/>
    </xf>
    <xf numFmtId="49" fontId="11" fillId="2" borderId="64" xfId="12" applyNumberFormat="1" applyFont="1" applyFill="1" applyBorder="1" applyAlignment="1" applyProtection="1">
      <alignment horizontal="center" vertical="center"/>
      <protection locked="0"/>
    </xf>
    <xf numFmtId="0" fontId="11" fillId="2" borderId="65" xfId="12" applyFont="1" applyFill="1" applyBorder="1" applyAlignment="1" applyProtection="1">
      <alignment horizontal="center" vertical="center"/>
      <protection locked="0"/>
    </xf>
    <xf numFmtId="49" fontId="11" fillId="2" borderId="3" xfId="12" applyNumberFormat="1" applyFont="1" applyFill="1" applyBorder="1" applyAlignment="1" applyProtection="1">
      <alignment horizontal="center" vertical="center"/>
      <protection locked="0"/>
    </xf>
    <xf numFmtId="49" fontId="11" fillId="2" borderId="5" xfId="12" applyNumberFormat="1" applyFont="1" applyFill="1" applyBorder="1" applyAlignment="1" applyProtection="1">
      <alignment horizontal="center" vertical="center"/>
      <protection locked="0"/>
    </xf>
    <xf numFmtId="49" fontId="11" fillId="2" borderId="6" xfId="12" applyNumberFormat="1" applyFont="1" applyFill="1" applyBorder="1" applyAlignment="1" applyProtection="1">
      <alignment horizontal="center" vertical="center"/>
      <protection locked="0"/>
    </xf>
    <xf numFmtId="38" fontId="11" fillId="2" borderId="8" xfId="12" applyNumberFormat="1" applyFont="1" applyFill="1" applyBorder="1" applyAlignment="1" applyProtection="1">
      <alignment horizontal="right" vertical="center"/>
      <protection locked="0"/>
    </xf>
    <xf numFmtId="38" fontId="11" fillId="2" borderId="11" xfId="12" applyNumberFormat="1" applyFont="1" applyFill="1" applyBorder="1" applyAlignment="1" applyProtection="1">
      <alignment horizontal="right" vertical="center"/>
      <protection locked="0"/>
    </xf>
    <xf numFmtId="38" fontId="11" fillId="2" borderId="12" xfId="12" applyNumberFormat="1" applyFont="1" applyFill="1" applyBorder="1" applyAlignment="1" applyProtection="1">
      <alignment horizontal="right" vertical="center"/>
      <protection locked="0"/>
    </xf>
    <xf numFmtId="38" fontId="11" fillId="2" borderId="40" xfId="12" applyNumberFormat="1" applyFont="1" applyFill="1" applyBorder="1" applyAlignment="1" applyProtection="1">
      <alignment horizontal="right" vertical="center"/>
      <protection locked="0"/>
    </xf>
    <xf numFmtId="14" fontId="11" fillId="2" borderId="8" xfId="0" applyNumberFormat="1" applyFont="1" applyFill="1" applyBorder="1" applyAlignment="1" applyProtection="1">
      <alignment horizontal="left" vertical="center"/>
      <protection locked="0"/>
    </xf>
    <xf numFmtId="177" fontId="11" fillId="2" borderId="9" xfId="0" applyNumberFormat="1" applyFont="1" applyFill="1" applyBorder="1" applyAlignment="1" applyProtection="1">
      <alignment horizontal="left" vertical="center"/>
      <protection locked="0"/>
    </xf>
    <xf numFmtId="177" fontId="11" fillId="2" borderId="11" xfId="0" applyNumberFormat="1" applyFont="1" applyFill="1" applyBorder="1" applyAlignment="1" applyProtection="1">
      <alignment horizontal="left" vertical="center"/>
      <protection locked="0"/>
    </xf>
    <xf numFmtId="14" fontId="11" fillId="2" borderId="12" xfId="0" applyNumberFormat="1" applyFont="1" applyFill="1" applyBorder="1" applyAlignment="1" applyProtection="1">
      <alignment horizontal="left" vertical="center"/>
      <protection locked="0"/>
    </xf>
    <xf numFmtId="177" fontId="11" fillId="2" borderId="13" xfId="0" applyNumberFormat="1" applyFont="1" applyFill="1" applyBorder="1" applyAlignment="1" applyProtection="1">
      <alignment horizontal="left" vertical="center"/>
      <protection locked="0"/>
    </xf>
    <xf numFmtId="177" fontId="11" fillId="2" borderId="40" xfId="0" applyNumberFormat="1" applyFont="1" applyFill="1" applyBorder="1" applyAlignment="1" applyProtection="1">
      <alignment horizontal="left" vertical="center"/>
      <protection locked="0"/>
    </xf>
    <xf numFmtId="38" fontId="11" fillId="2" borderId="8" xfId="2" applyNumberFormat="1" applyFont="1" applyFill="1" applyBorder="1" applyAlignment="1" applyProtection="1">
      <alignment horizontal="right" vertical="center"/>
      <protection locked="0"/>
    </xf>
    <xf numFmtId="176" fontId="11" fillId="2" borderId="9" xfId="0" applyNumberFormat="1" applyFont="1" applyFill="1" applyBorder="1" applyAlignment="1" applyProtection="1">
      <alignment horizontal="right" vertical="center"/>
      <protection locked="0"/>
    </xf>
    <xf numFmtId="176" fontId="11" fillId="2" borderId="10" xfId="0" applyNumberFormat="1" applyFont="1" applyFill="1" applyBorder="1" applyAlignment="1" applyProtection="1">
      <alignment horizontal="right" vertical="center"/>
      <protection locked="0"/>
    </xf>
    <xf numFmtId="38" fontId="11" fillId="2" borderId="49" xfId="2" applyNumberFormat="1" applyFont="1" applyFill="1" applyBorder="1" applyAlignment="1" applyProtection="1">
      <alignment horizontal="right" vertical="center"/>
      <protection locked="0"/>
    </xf>
    <xf numFmtId="176" fontId="11" fillId="2" borderId="43" xfId="0" applyNumberFormat="1" applyFont="1" applyFill="1" applyBorder="1" applyAlignment="1" applyProtection="1">
      <alignment horizontal="right" vertical="center"/>
      <protection locked="0"/>
    </xf>
    <xf numFmtId="176" fontId="11" fillId="2" borderId="50" xfId="0" applyNumberFormat="1" applyFont="1" applyFill="1" applyBorder="1" applyAlignment="1" applyProtection="1">
      <alignment horizontal="right" vertical="center"/>
      <protection locked="0"/>
    </xf>
    <xf numFmtId="38" fontId="11" fillId="2" borderId="3" xfId="12" applyNumberFormat="1" applyFont="1" applyFill="1" applyBorder="1" applyAlignment="1" applyProtection="1">
      <alignment horizontal="right" vertical="center"/>
      <protection locked="0"/>
    </xf>
    <xf numFmtId="38" fontId="11" fillId="2" borderId="6" xfId="12" applyNumberFormat="1" applyFont="1" applyFill="1" applyBorder="1" applyAlignment="1" applyProtection="1">
      <alignment horizontal="right" vertical="center"/>
      <protection locked="0"/>
    </xf>
    <xf numFmtId="38" fontId="11" fillId="2" borderId="15" xfId="1" applyNumberFormat="1" applyFont="1" applyFill="1" applyBorder="1" applyAlignment="1" applyProtection="1">
      <alignment horizontal="right" vertical="center"/>
      <protection locked="0"/>
    </xf>
    <xf numFmtId="178" fontId="11" fillId="2" borderId="4" xfId="1" applyNumberFormat="1" applyFont="1" applyFill="1" applyBorder="1" applyAlignment="1" applyProtection="1">
      <alignment horizontal="right" vertical="center"/>
      <protection locked="0"/>
    </xf>
    <xf numFmtId="178" fontId="11" fillId="2" borderId="6" xfId="1" applyNumberFormat="1" applyFont="1" applyFill="1" applyBorder="1" applyAlignment="1" applyProtection="1">
      <alignment horizontal="right" vertical="center"/>
      <protection locked="0"/>
    </xf>
    <xf numFmtId="38" fontId="11" fillId="2" borderId="16" xfId="1" applyNumberFormat="1" applyFont="1" applyFill="1" applyBorder="1" applyAlignment="1" applyProtection="1">
      <alignment horizontal="right" vertical="center"/>
      <protection locked="0"/>
    </xf>
    <xf numFmtId="178" fontId="11" fillId="2" borderId="9" xfId="1" applyNumberFormat="1" applyFont="1" applyFill="1" applyBorder="1" applyAlignment="1" applyProtection="1">
      <alignment horizontal="right" vertical="center"/>
      <protection locked="0"/>
    </xf>
    <xf numFmtId="178" fontId="11" fillId="2" borderId="11" xfId="1" applyNumberFormat="1" applyFont="1" applyFill="1" applyBorder="1" applyAlignment="1" applyProtection="1">
      <alignment horizontal="right" vertical="center"/>
      <protection locked="0"/>
    </xf>
    <xf numFmtId="38" fontId="11" fillId="2" borderId="42" xfId="1" applyNumberFormat="1" applyFont="1" applyFill="1" applyBorder="1" applyAlignment="1" applyProtection="1">
      <alignment horizontal="right" vertical="center"/>
      <protection locked="0"/>
    </xf>
    <xf numFmtId="178" fontId="11" fillId="2" borderId="43" xfId="1" applyNumberFormat="1" applyFont="1" applyFill="1" applyBorder="1" applyAlignment="1" applyProtection="1">
      <alignment horizontal="right" vertical="center"/>
      <protection locked="0"/>
    </xf>
    <xf numFmtId="178" fontId="11" fillId="2" borderId="44" xfId="1" applyNumberFormat="1" applyFont="1" applyFill="1" applyBorder="1" applyAlignment="1" applyProtection="1">
      <alignment horizontal="right" vertical="center"/>
      <protection locked="0"/>
    </xf>
    <xf numFmtId="38" fontId="11" fillId="2" borderId="3" xfId="2" applyNumberFormat="1" applyFont="1" applyFill="1" applyBorder="1" applyAlignment="1" applyProtection="1">
      <alignment horizontal="right" vertical="center"/>
      <protection locked="0"/>
    </xf>
    <xf numFmtId="176" fontId="11" fillId="2" borderId="4" xfId="2" applyNumberFormat="1" applyFont="1" applyFill="1" applyBorder="1" applyAlignment="1" applyProtection="1">
      <alignment horizontal="right" vertical="center"/>
      <protection locked="0"/>
    </xf>
    <xf numFmtId="176" fontId="11" fillId="2" borderId="5" xfId="2" applyNumberFormat="1" applyFont="1" applyFill="1" applyBorder="1" applyAlignment="1" applyProtection="1">
      <alignment horizontal="right" vertical="center"/>
      <protection locked="0"/>
    </xf>
    <xf numFmtId="14" fontId="11" fillId="2" borderId="0" xfId="0" applyNumberFormat="1" applyFont="1" applyFill="1" applyAlignment="1" applyProtection="1">
      <alignment horizontal="left" vertical="center"/>
      <protection locked="0"/>
    </xf>
    <xf numFmtId="38" fontId="11" fillId="2" borderId="0" xfId="0" applyNumberFormat="1" applyFont="1" applyFill="1" applyAlignment="1" applyProtection="1">
      <alignment horizontal="left" vertical="center"/>
      <protection locked="0"/>
    </xf>
    <xf numFmtId="177" fontId="11" fillId="2" borderId="0" xfId="0" applyNumberFormat="1" applyFont="1" applyFill="1" applyAlignment="1" applyProtection="1">
      <alignment horizontal="left" vertical="center"/>
      <protection locked="0"/>
    </xf>
    <xf numFmtId="38" fontId="11" fillId="2" borderId="3" xfId="1" applyNumberFormat="1" applyFont="1" applyFill="1" applyBorder="1" applyAlignment="1" applyProtection="1">
      <alignment horizontal="right" vertical="center"/>
      <protection locked="0"/>
    </xf>
    <xf numFmtId="38" fontId="11" fillId="2" borderId="4" xfId="1" applyNumberFormat="1" applyFont="1" applyFill="1" applyBorder="1" applyAlignment="1" applyProtection="1">
      <alignment horizontal="right" vertical="center"/>
      <protection locked="0"/>
    </xf>
    <xf numFmtId="38" fontId="11" fillId="2" borderId="6" xfId="1" applyNumberFormat="1" applyFont="1" applyFill="1" applyBorder="1" applyAlignment="1" applyProtection="1">
      <alignment horizontal="right" vertical="center"/>
      <protection locked="0"/>
    </xf>
    <xf numFmtId="38" fontId="11" fillId="2" borderId="8" xfId="1" applyNumberFormat="1" applyFont="1" applyFill="1" applyBorder="1" applyAlignment="1" applyProtection="1">
      <alignment horizontal="right" vertical="center"/>
      <protection locked="0"/>
    </xf>
    <xf numFmtId="0" fontId="11" fillId="2" borderId="9" xfId="0" applyFont="1" applyFill="1" applyBorder="1" applyAlignment="1" applyProtection="1">
      <alignment horizontal="right" vertical="center"/>
      <protection locked="0"/>
    </xf>
    <xf numFmtId="0" fontId="11" fillId="2" borderId="11" xfId="0" applyFont="1" applyFill="1" applyBorder="1" applyAlignment="1" applyProtection="1">
      <alignment horizontal="right" vertical="center"/>
      <protection locked="0"/>
    </xf>
    <xf numFmtId="38" fontId="11" fillId="2" borderId="49" xfId="1" applyNumberFormat="1" applyFont="1" applyFill="1" applyBorder="1" applyAlignment="1" applyProtection="1">
      <alignment horizontal="right" vertical="center"/>
      <protection locked="0"/>
    </xf>
    <xf numFmtId="0" fontId="11" fillId="2" borderId="43" xfId="0" applyFont="1" applyFill="1" applyBorder="1" applyAlignment="1" applyProtection="1">
      <alignment horizontal="right" vertical="center"/>
      <protection locked="0"/>
    </xf>
    <xf numFmtId="0" fontId="11" fillId="2" borderId="44" xfId="0" applyFont="1" applyFill="1" applyBorder="1" applyAlignment="1" applyProtection="1">
      <alignment horizontal="right" vertical="center"/>
      <protection locked="0"/>
    </xf>
    <xf numFmtId="38" fontId="11" fillId="2" borderId="5" xfId="1" applyNumberFormat="1" applyFont="1" applyFill="1" applyBorder="1" applyAlignment="1" applyProtection="1">
      <alignment horizontal="right" vertical="center"/>
      <protection locked="0"/>
    </xf>
    <xf numFmtId="0" fontId="11" fillId="2" borderId="10" xfId="0" applyFont="1" applyFill="1" applyBorder="1" applyAlignment="1" applyProtection="1">
      <alignment horizontal="right" vertical="center"/>
      <protection locked="0"/>
    </xf>
    <xf numFmtId="0" fontId="11" fillId="2" borderId="50" xfId="0" applyFont="1" applyFill="1" applyBorder="1" applyAlignment="1" applyProtection="1">
      <alignment horizontal="right" vertical="center"/>
      <protection locked="0"/>
    </xf>
    <xf numFmtId="49" fontId="11" fillId="2" borderId="16" xfId="0" applyNumberFormat="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49" fontId="11" fillId="2" borderId="41" xfId="0" applyNumberFormat="1"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49" fontId="11" fillId="2" borderId="8" xfId="0" applyNumberFormat="1" applyFont="1" applyFill="1" applyBorder="1" applyAlignment="1" applyProtection="1">
      <alignment horizontal="left" vertical="center"/>
      <protection locked="0"/>
    </xf>
    <xf numFmtId="49" fontId="11" fillId="2" borderId="9" xfId="0" applyNumberFormat="1" applyFont="1" applyFill="1" applyBorder="1" applyAlignment="1" applyProtection="1">
      <alignment horizontal="left" vertical="center"/>
      <protection locked="0"/>
    </xf>
    <xf numFmtId="49" fontId="11" fillId="2" borderId="10" xfId="0" applyNumberFormat="1"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14" xfId="0" applyNumberFormat="1" applyFont="1" applyFill="1" applyBorder="1" applyAlignment="1" applyProtection="1">
      <alignment horizontal="left" vertical="center"/>
      <protection locked="0"/>
    </xf>
    <xf numFmtId="49" fontId="11" fillId="2" borderId="8" xfId="12" applyNumberFormat="1" applyFont="1" applyFill="1" applyBorder="1" applyAlignment="1" applyProtection="1">
      <alignment horizontal="left" vertical="center"/>
      <protection locked="0"/>
    </xf>
    <xf numFmtId="180" fontId="11" fillId="2" borderId="9" xfId="12" applyNumberFormat="1" applyFont="1" applyFill="1" applyBorder="1" applyAlignment="1" applyProtection="1">
      <alignment horizontal="left" vertical="center"/>
      <protection locked="0"/>
    </xf>
    <xf numFmtId="180" fontId="11" fillId="2" borderId="10" xfId="12" applyNumberFormat="1" applyFont="1" applyFill="1" applyBorder="1" applyAlignment="1" applyProtection="1">
      <alignment horizontal="left" vertical="center"/>
      <protection locked="0"/>
    </xf>
    <xf numFmtId="49" fontId="11" fillId="2" borderId="12" xfId="12" applyNumberFormat="1" applyFont="1" applyFill="1" applyBorder="1" applyAlignment="1" applyProtection="1">
      <alignment horizontal="left" vertical="center"/>
      <protection locked="0"/>
    </xf>
    <xf numFmtId="49" fontId="11" fillId="2" borderId="0" xfId="0" applyNumberFormat="1" applyFont="1" applyFill="1" applyAlignment="1" applyProtection="1">
      <alignment horizontal="left" vertical="center"/>
      <protection locked="0"/>
    </xf>
    <xf numFmtId="182" fontId="11" fillId="2" borderId="0" xfId="0" applyNumberFormat="1" applyFont="1" applyFill="1" applyAlignment="1" applyProtection="1">
      <alignment horizontal="left" vertical="center"/>
      <protection locked="0"/>
    </xf>
    <xf numFmtId="182" fontId="11" fillId="2" borderId="4" xfId="1" applyNumberFormat="1" applyFont="1" applyFill="1" applyBorder="1" applyAlignment="1" applyProtection="1">
      <alignment horizontal="right" vertical="center"/>
      <protection locked="0"/>
    </xf>
    <xf numFmtId="182" fontId="11" fillId="2" borderId="6" xfId="1" applyNumberFormat="1" applyFont="1" applyFill="1" applyBorder="1" applyAlignment="1" applyProtection="1">
      <alignment horizontal="right" vertical="center"/>
      <protection locked="0"/>
    </xf>
    <xf numFmtId="182" fontId="11" fillId="2" borderId="9" xfId="1" applyNumberFormat="1" applyFont="1" applyFill="1" applyBorder="1" applyAlignment="1" applyProtection="1">
      <alignment horizontal="right" vertical="center"/>
      <protection locked="0"/>
    </xf>
    <xf numFmtId="182" fontId="11" fillId="2" borderId="11" xfId="1" applyNumberFormat="1" applyFont="1" applyFill="1" applyBorder="1" applyAlignment="1" applyProtection="1">
      <alignment horizontal="right" vertical="center"/>
      <protection locked="0"/>
    </xf>
    <xf numFmtId="178" fontId="11" fillId="2" borderId="0" xfId="0" applyNumberFormat="1" applyFont="1" applyFill="1" applyAlignment="1" applyProtection="1">
      <alignment horizontal="left" vertical="center"/>
      <protection locked="0"/>
    </xf>
    <xf numFmtId="183" fontId="11" fillId="2" borderId="0" xfId="0" applyNumberFormat="1" applyFont="1" applyFill="1" applyAlignment="1" applyProtection="1">
      <alignment horizontal="left" vertical="center"/>
      <protection locked="0"/>
    </xf>
    <xf numFmtId="181" fontId="11" fillId="2" borderId="0" xfId="0" applyNumberFormat="1" applyFont="1" applyFill="1" applyAlignment="1" applyProtection="1">
      <alignment horizontal="left" vertical="center"/>
      <protection locked="0"/>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38" fontId="11" fillId="2" borderId="41" xfId="1" applyNumberFormat="1" applyFont="1" applyFill="1" applyBorder="1" applyAlignment="1" applyProtection="1">
      <alignment horizontal="right" vertical="center"/>
      <protection locked="0"/>
    </xf>
    <xf numFmtId="182" fontId="11" fillId="2" borderId="13" xfId="1" applyNumberFormat="1" applyFont="1" applyFill="1" applyBorder="1" applyAlignment="1" applyProtection="1">
      <alignment horizontal="right" vertical="center"/>
      <protection locked="0"/>
    </xf>
    <xf numFmtId="182" fontId="11" fillId="2" borderId="40" xfId="1" applyNumberFormat="1" applyFont="1" applyFill="1" applyBorder="1" applyAlignment="1" applyProtection="1">
      <alignment horizontal="right" vertical="center"/>
      <protection locked="0"/>
    </xf>
    <xf numFmtId="0" fontId="11" fillId="2" borderId="0" xfId="0" applyFont="1" applyFill="1" applyAlignment="1" applyProtection="1">
      <alignment horizontal="left" vertical="center"/>
      <protection locked="0"/>
    </xf>
    <xf numFmtId="38" fontId="11" fillId="2" borderId="0" xfId="0" applyNumberFormat="1" applyFont="1" applyFill="1" applyAlignment="1" applyProtection="1">
      <alignment horizontal="right" vertical="center"/>
      <protection locked="0"/>
    </xf>
    <xf numFmtId="14" fontId="11" fillId="2" borderId="3" xfId="0" applyNumberFormat="1" applyFont="1" applyFill="1" applyBorder="1" applyAlignment="1" applyProtection="1">
      <alignment horizontal="left" vertical="center"/>
      <protection locked="0"/>
    </xf>
    <xf numFmtId="177" fontId="11" fillId="2" borderId="4" xfId="0" applyNumberFormat="1" applyFont="1" applyFill="1" applyBorder="1" applyAlignment="1" applyProtection="1">
      <alignment horizontal="left" vertical="center"/>
      <protection locked="0"/>
    </xf>
    <xf numFmtId="177" fontId="11" fillId="2" borderId="6" xfId="0" applyNumberFormat="1" applyFont="1" applyFill="1" applyBorder="1" applyAlignment="1" applyProtection="1">
      <alignment horizontal="left" vertical="center"/>
      <protection locked="0"/>
    </xf>
    <xf numFmtId="49" fontId="11" fillId="2" borderId="3" xfId="0" applyNumberFormat="1" applyFon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0" fontId="11" fillId="2" borderId="40" xfId="12" applyFont="1" applyFill="1" applyBorder="1" applyAlignment="1" applyProtection="1">
      <alignment horizontal="center" vertical="center"/>
      <protection locked="0"/>
    </xf>
    <xf numFmtId="0" fontId="4" fillId="0" borderId="0" xfId="6" applyFont="1" applyProtection="1">
      <alignment vertical="center"/>
    </xf>
    <xf numFmtId="0" fontId="20" fillId="0" borderId="0" xfId="2" applyFont="1" applyProtection="1">
      <alignment vertical="center"/>
    </xf>
    <xf numFmtId="0" fontId="16" fillId="0" borderId="0" xfId="2" applyFont="1" applyProtection="1">
      <alignment vertical="center"/>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3" fillId="0" borderId="0" xfId="0" applyFont="1" applyAlignment="1" applyProtection="1">
      <alignment horizontal="right" vertical="top"/>
    </xf>
    <xf numFmtId="0" fontId="13" fillId="0" borderId="0" xfId="0" applyFont="1" applyAlignment="1" applyProtection="1">
      <alignment vertical="top"/>
    </xf>
    <xf numFmtId="0" fontId="4" fillId="0" borderId="26" xfId="0" applyFont="1" applyBorder="1" applyProtection="1">
      <alignment vertical="center"/>
    </xf>
    <xf numFmtId="0" fontId="4" fillId="0" borderId="0" xfId="0" applyFont="1" applyProtection="1">
      <alignment vertical="center"/>
    </xf>
    <xf numFmtId="0" fontId="13" fillId="0" borderId="0" xfId="0" applyFont="1" applyAlignment="1" applyProtection="1">
      <alignment vertical="top"/>
    </xf>
    <xf numFmtId="0" fontId="18" fillId="0" borderId="0" xfId="0" applyFont="1" applyAlignment="1" applyProtection="1">
      <alignment vertical="top"/>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4" fillId="0" borderId="24" xfId="2" applyFont="1" applyBorder="1" applyProtection="1">
      <alignment vertical="center"/>
    </xf>
    <xf numFmtId="0" fontId="21"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18" fillId="0" borderId="0" xfId="0" applyFont="1" applyAlignment="1" applyProtection="1">
      <alignment vertical="top" wrapText="1"/>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24" xfId="0" applyFont="1" applyBorder="1" applyProtection="1">
      <alignment vertical="center"/>
    </xf>
    <xf numFmtId="0" fontId="22"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0" fontId="18" fillId="0" borderId="0" xfId="0" applyFont="1" applyAlignment="1" applyProtection="1">
      <alignment horizontal="left" vertical="center" wrapText="1"/>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0" fontId="4" fillId="0" borderId="26" xfId="2" applyFont="1" applyBorder="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81" fontId="4" fillId="0" borderId="0" xfId="0" applyNumberFormat="1" applyFont="1" applyProtection="1">
      <alignment vertical="center"/>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0" borderId="16"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38" fontId="11" fillId="0" borderId="16" xfId="1" applyNumberFormat="1" applyFont="1" applyBorder="1" applyAlignment="1" applyProtection="1">
      <alignment horizontal="right" vertical="center"/>
    </xf>
    <xf numFmtId="182" fontId="11" fillId="0" borderId="9" xfId="1" applyNumberFormat="1" applyFont="1" applyBorder="1" applyAlignment="1" applyProtection="1">
      <alignment horizontal="right" vertical="center"/>
    </xf>
    <xf numFmtId="182" fontId="11" fillId="0" borderId="11" xfId="1" applyNumberFormat="1" applyFont="1" applyBorder="1" applyAlignment="1" applyProtection="1">
      <alignment horizontal="right" vertical="center"/>
    </xf>
    <xf numFmtId="178" fontId="11" fillId="0" borderId="41"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40" xfId="1" applyNumberFormat="1" applyFont="1" applyBorder="1" applyAlignment="1" applyProtection="1">
      <alignment horizontal="left" vertical="center"/>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0" fontId="18" fillId="0" borderId="0" xfId="0" applyFont="1" applyAlignment="1" applyProtection="1">
      <alignment vertical="top"/>
    </xf>
    <xf numFmtId="178" fontId="4"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top"/>
    </xf>
    <xf numFmtId="177" fontId="13" fillId="0" borderId="0" xfId="0" applyNumberFormat="1" applyFont="1" applyAlignment="1" applyProtection="1">
      <alignment horizontal="right" vertical="top"/>
    </xf>
    <xf numFmtId="0" fontId="4" fillId="0" borderId="0" xfId="0" applyFont="1" applyAlignment="1" applyProtection="1">
      <alignment horizontal="left" vertical="center"/>
    </xf>
    <xf numFmtId="182" fontId="4" fillId="0" borderId="0" xfId="1" applyNumberFormat="1" applyFont="1" applyAlignment="1" applyProtection="1">
      <alignment horizontal="right" vertical="center"/>
    </xf>
    <xf numFmtId="182" fontId="13" fillId="0" borderId="0" xfId="0" applyNumberFormat="1" applyFont="1" applyAlignment="1" applyProtection="1">
      <alignment horizontal="right" vertical="top"/>
    </xf>
    <xf numFmtId="0" fontId="4" fillId="0" borderId="25" xfId="0" applyFont="1" applyBorder="1" applyProtection="1">
      <alignment vertical="center"/>
    </xf>
    <xf numFmtId="0" fontId="4" fillId="0" borderId="2" xfId="0" applyFont="1" applyBorder="1" applyProtection="1">
      <alignment vertical="center"/>
    </xf>
    <xf numFmtId="0" fontId="4" fillId="0" borderId="36" xfId="0" applyFont="1" applyBorder="1" applyProtection="1">
      <alignmen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6" xfId="1" applyNumberFormat="1"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0" borderId="42" xfId="2" applyFont="1" applyBorder="1" applyProtection="1">
      <alignment vertical="center"/>
    </xf>
    <xf numFmtId="0" fontId="4" fillId="0" borderId="43" xfId="2" applyFont="1" applyBorder="1" applyProtection="1">
      <alignment vertical="center"/>
    </xf>
    <xf numFmtId="0" fontId="4" fillId="0" borderId="44" xfId="2" applyFont="1" applyBorder="1" applyProtection="1">
      <alignment vertical="center"/>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38" fontId="11" fillId="0" borderId="27" xfId="1" applyNumberFormat="1" applyFont="1" applyBorder="1" applyAlignment="1" applyProtection="1">
      <alignment horizontal="right" vertical="center"/>
    </xf>
    <xf numFmtId="178" fontId="11" fillId="0" borderId="28" xfId="1" applyNumberFormat="1" applyFont="1" applyBorder="1" applyAlignment="1" applyProtection="1">
      <alignment horizontal="right" vertical="center"/>
    </xf>
    <xf numFmtId="178" fontId="11" fillId="0" borderId="29" xfId="1" applyNumberFormat="1" applyFont="1" applyBorder="1" applyAlignment="1" applyProtection="1">
      <alignment horizontal="right" vertical="center"/>
    </xf>
    <xf numFmtId="180" fontId="4" fillId="0" borderId="22" xfId="0" applyNumberFormat="1" applyFont="1" applyBorder="1" applyProtection="1">
      <alignment vertical="center"/>
    </xf>
    <xf numFmtId="180" fontId="4" fillId="0" borderId="18" xfId="0" applyNumberFormat="1" applyFont="1" applyBorder="1" applyProtection="1">
      <alignment vertical="center"/>
    </xf>
    <xf numFmtId="38"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21" xfId="2" applyFont="1" applyBorder="1" applyProtection="1">
      <alignment vertical="center"/>
    </xf>
    <xf numFmtId="0" fontId="12" fillId="0" borderId="24" xfId="0" applyFont="1" applyBorder="1" applyProtection="1">
      <alignment vertical="center"/>
    </xf>
    <xf numFmtId="0" fontId="18" fillId="0" borderId="18" xfId="0" applyFont="1" applyBorder="1" applyAlignment="1" applyProtection="1">
      <alignment horizontal="left" vertical="center" wrapText="1"/>
    </xf>
    <xf numFmtId="180" fontId="4" fillId="0" borderId="47" xfId="0" applyNumberFormat="1" applyFont="1" applyBorder="1" applyProtection="1">
      <alignment vertical="center"/>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17" xfId="0" applyFont="1" applyBorder="1" applyAlignment="1" applyProtection="1">
      <alignment horizontal="left" vertical="center"/>
    </xf>
    <xf numFmtId="0" fontId="4" fillId="0" borderId="1"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17" xfId="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36" xfId="2" applyFont="1" applyBorder="1" applyAlignment="1" applyProtection="1">
      <alignment horizontal="center" vertical="center" wrapText="1"/>
    </xf>
    <xf numFmtId="0" fontId="4" fillId="0" borderId="20" xfId="2" applyFont="1" applyBorder="1" applyAlignment="1" applyProtection="1">
      <alignment horizontal="left" vertical="center"/>
    </xf>
    <xf numFmtId="0" fontId="4" fillId="0" borderId="21" xfId="2" applyFont="1" applyBorder="1" applyAlignment="1" applyProtection="1">
      <alignment horizontal="left" vertical="center"/>
    </xf>
    <xf numFmtId="0" fontId="4" fillId="0" borderId="60" xfId="2" applyFont="1" applyBorder="1" applyAlignment="1" applyProtection="1">
      <alignment horizontal="left" vertical="center"/>
    </xf>
    <xf numFmtId="0" fontId="4" fillId="0" borderId="58"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53" xfId="2" applyFont="1" applyBorder="1" applyAlignment="1" applyProtection="1">
      <alignment horizontal="left" vertical="center"/>
    </xf>
    <xf numFmtId="0" fontId="4" fillId="0" borderId="16"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24" xfId="2" applyFont="1" applyBorder="1" applyAlignment="1" applyProtection="1">
      <alignment horizontal="left" vertical="center"/>
    </xf>
    <xf numFmtId="0" fontId="4" fillId="0" borderId="0" xfId="2" applyFont="1" applyAlignment="1" applyProtection="1">
      <alignment horizontal="left" vertical="center"/>
    </xf>
    <xf numFmtId="0" fontId="4" fillId="0" borderId="37" xfId="2" applyFont="1" applyBorder="1" applyAlignment="1" applyProtection="1">
      <alignment horizontal="left" vertical="center"/>
    </xf>
    <xf numFmtId="0" fontId="4" fillId="0" borderId="59" xfId="2" applyFont="1" applyBorder="1" applyAlignment="1" applyProtection="1">
      <alignment horizontal="left" vertical="center"/>
    </xf>
    <xf numFmtId="0" fontId="4" fillId="0" borderId="61" xfId="2"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7" xfId="2" applyFont="1" applyBorder="1" applyAlignment="1" applyProtection="1">
      <alignment horizontal="left" vertical="center"/>
    </xf>
    <xf numFmtId="0" fontId="4" fillId="0" borderId="28" xfId="2" applyFont="1" applyBorder="1" applyAlignment="1" applyProtection="1">
      <alignment horizontal="left" vertical="center"/>
    </xf>
    <xf numFmtId="38" fontId="4" fillId="0" borderId="48" xfId="1" applyNumberFormat="1" applyFont="1" applyBorder="1" applyAlignment="1" applyProtection="1">
      <alignment horizontal="right" vertical="center"/>
    </xf>
    <xf numFmtId="38" fontId="4" fillId="0" borderId="28" xfId="1" applyNumberFormat="1" applyFont="1" applyBorder="1" applyAlignment="1" applyProtection="1">
      <alignment horizontal="right" vertical="center"/>
    </xf>
    <xf numFmtId="38" fontId="4" fillId="0" borderId="51" xfId="1" applyNumberFormat="1" applyFont="1" applyBorder="1" applyAlignment="1" applyProtection="1">
      <alignment horizontal="right" vertical="center"/>
    </xf>
    <xf numFmtId="0" fontId="4" fillId="0" borderId="28" xfId="0" applyFont="1" applyBorder="1" applyAlignment="1" applyProtection="1">
      <alignment horizontal="right" vertical="center"/>
    </xf>
    <xf numFmtId="0" fontId="4" fillId="0" borderId="51" xfId="0" applyFont="1" applyBorder="1" applyAlignment="1" applyProtection="1">
      <alignment horizontal="right" vertical="center"/>
    </xf>
    <xf numFmtId="38" fontId="4" fillId="0" borderId="29" xfId="1" applyNumberFormat="1" applyFont="1" applyBorder="1" applyAlignment="1" applyProtection="1">
      <alignment horizontal="right" vertical="center"/>
    </xf>
    <xf numFmtId="0" fontId="4" fillId="0" borderId="18" xfId="0" applyFont="1" applyBorder="1" applyAlignment="1" applyProtection="1">
      <alignment horizontal="lef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0" fontId="13" fillId="0" borderId="0" xfId="2" applyFont="1" applyAlignment="1" applyProtection="1">
      <alignment vertical="top"/>
    </xf>
    <xf numFmtId="49" fontId="4" fillId="0" borderId="0" xfId="1" applyNumberFormat="1" applyFont="1" applyAlignment="1" applyProtection="1">
      <alignment horizontal="right"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182" fontId="4" fillId="0" borderId="1" xfId="12" applyNumberFormat="1" applyFont="1" applyBorder="1" applyAlignment="1" applyProtection="1">
      <alignment horizontal="center" vertical="center"/>
    </xf>
    <xf numFmtId="182" fontId="4" fillId="0" borderId="36" xfId="12" applyNumberFormat="1" applyFont="1" applyBorder="1" applyAlignment="1" applyProtection="1">
      <alignment horizontal="center" vertical="center"/>
    </xf>
    <xf numFmtId="0" fontId="4" fillId="0" borderId="15" xfId="12"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180" fontId="4" fillId="0" borderId="16" xfId="12" applyNumberFormat="1"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0" xfId="12" applyFont="1" applyProtection="1">
      <alignment vertical="center"/>
    </xf>
    <xf numFmtId="180" fontId="4" fillId="0" borderId="16" xfId="12" applyNumberFormat="1" applyFont="1" applyBorder="1" applyProtection="1">
      <alignment vertical="center"/>
    </xf>
    <xf numFmtId="180" fontId="4" fillId="0" borderId="9" xfId="12" applyNumberFormat="1" applyFont="1" applyBorder="1" applyProtection="1">
      <alignment vertical="center"/>
    </xf>
    <xf numFmtId="180" fontId="4" fillId="0" borderId="58" xfId="12" applyNumberFormat="1" applyFont="1" applyBorder="1" applyAlignment="1" applyProtection="1">
      <alignment horizontal="left" vertical="center"/>
    </xf>
    <xf numFmtId="180" fontId="4" fillId="0" borderId="53" xfId="12" applyNumberFormat="1" applyFont="1" applyBorder="1" applyAlignment="1" applyProtection="1">
      <alignment horizontal="left" vertical="center"/>
    </xf>
    <xf numFmtId="180" fontId="4" fillId="0" borderId="8" xfId="12" applyNumberFormat="1" applyFont="1" applyBorder="1" applyAlignment="1" applyProtection="1">
      <alignment horizontal="left" vertical="center" wrapText="1"/>
    </xf>
    <xf numFmtId="180" fontId="4" fillId="0" borderId="9" xfId="12" applyNumberFormat="1" applyFont="1" applyBorder="1" applyAlignment="1" applyProtection="1">
      <alignment horizontal="left" vertical="center" wrapText="1"/>
    </xf>
    <xf numFmtId="180" fontId="4" fillId="0" borderId="10" xfId="12" applyNumberFormat="1" applyFont="1" applyBorder="1" applyAlignment="1" applyProtection="1">
      <alignment horizontal="left" vertical="center" wrapText="1"/>
    </xf>
    <xf numFmtId="180" fontId="4" fillId="0" borderId="24" xfId="12" applyNumberFormat="1" applyFont="1" applyBorder="1" applyAlignment="1" applyProtection="1">
      <alignment horizontal="left" vertical="center"/>
    </xf>
    <xf numFmtId="180" fontId="4" fillId="0" borderId="37" xfId="12" applyNumberFormat="1" applyFont="1" applyBorder="1" applyAlignment="1" applyProtection="1">
      <alignment horizontal="left" vertical="center"/>
    </xf>
    <xf numFmtId="180" fontId="4" fillId="0" borderId="59" xfId="12" applyNumberFormat="1" applyFont="1" applyBorder="1" applyAlignment="1" applyProtection="1">
      <alignment horizontal="left" vertical="center"/>
    </xf>
    <xf numFmtId="180" fontId="4" fillId="0" borderId="34" xfId="12" applyNumberFormat="1" applyFont="1" applyBorder="1" applyAlignment="1" applyProtection="1">
      <alignment horizontal="left" vertical="center"/>
    </xf>
    <xf numFmtId="180" fontId="4" fillId="0" borderId="22" xfId="12" applyNumberFormat="1" applyFont="1" applyBorder="1" applyAlignment="1" applyProtection="1">
      <alignment horizontal="left" vertical="center"/>
    </xf>
    <xf numFmtId="180" fontId="4" fillId="0" borderId="54" xfId="12" applyNumberFormat="1" applyFont="1" applyBorder="1" applyAlignment="1" applyProtection="1">
      <alignment horizontal="left" vertical="center"/>
    </xf>
    <xf numFmtId="0" fontId="13" fillId="0" borderId="21" xfId="2" applyFont="1" applyBorder="1" applyAlignment="1" applyProtection="1">
      <alignment vertical="top"/>
    </xf>
    <xf numFmtId="0" fontId="4" fillId="0" borderId="21" xfId="0" applyFont="1" applyBorder="1" applyAlignment="1" applyProtection="1">
      <alignment horizontal="left" vertical="center"/>
    </xf>
    <xf numFmtId="0" fontId="11" fillId="0" borderId="0" xfId="0" applyFont="1" applyProtection="1">
      <alignment vertical="center"/>
    </xf>
    <xf numFmtId="0" fontId="13" fillId="0" borderId="0" xfId="2" applyFont="1" applyAlignment="1" applyProtection="1">
      <alignment horizontal="right" vertical="top"/>
    </xf>
    <xf numFmtId="0" fontId="13" fillId="0" borderId="26" xfId="2" applyFont="1" applyBorder="1" applyAlignment="1" applyProtection="1">
      <alignment vertical="top"/>
    </xf>
    <xf numFmtId="0" fontId="23" fillId="0" borderId="0" xfId="0" applyFont="1" applyAlignment="1" applyProtection="1">
      <alignment horizontal="left" vertical="center" wrapText="1"/>
    </xf>
    <xf numFmtId="0" fontId="13" fillId="0" borderId="26" xfId="0" applyFont="1" applyBorder="1" applyAlignment="1" applyProtection="1">
      <alignment vertical="top"/>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0" fontId="4" fillId="0" borderId="30" xfId="2" applyFont="1" applyBorder="1" applyAlignment="1" applyProtection="1">
      <alignment horizontal="left" vertical="center" wrapText="1"/>
    </xf>
    <xf numFmtId="0" fontId="4" fillId="0" borderId="39" xfId="2" applyFont="1" applyBorder="1" applyAlignment="1" applyProtection="1">
      <alignment horizontal="left" vertical="center" wrapText="1"/>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0" xfId="1" applyFont="1" applyAlignment="1" applyProtection="1">
      <alignment horizontal="left" vertical="center"/>
    </xf>
    <xf numFmtId="0" fontId="4" fillId="0" borderId="32" xfId="0" applyFont="1" applyBorder="1" applyAlignment="1" applyProtection="1">
      <alignment horizontal="left" vertical="center"/>
    </xf>
    <xf numFmtId="0" fontId="4" fillId="0" borderId="7" xfId="0" applyFont="1" applyBorder="1" applyAlignment="1" applyProtection="1">
      <alignment horizontal="left" vertical="center"/>
    </xf>
    <xf numFmtId="180" fontId="4" fillId="0" borderId="0" xfId="0" applyNumberFormat="1" applyFont="1" applyAlignment="1" applyProtection="1">
      <alignment horizontal="right" vertical="top"/>
    </xf>
    <xf numFmtId="38" fontId="14" fillId="0" borderId="0" xfId="0" applyNumberFormat="1" applyFont="1" applyAlignment="1" applyProtection="1">
      <alignment horizontal="right" vertical="center"/>
    </xf>
    <xf numFmtId="49" fontId="14" fillId="0" borderId="0" xfId="0" applyNumberFormat="1" applyFont="1" applyAlignment="1" applyProtection="1">
      <alignment horizontal="center" vertical="center"/>
    </xf>
    <xf numFmtId="49" fontId="14" fillId="0" borderId="0" xfId="0" applyNumberFormat="1" applyFont="1" applyAlignment="1" applyProtection="1">
      <alignment horizontal="left" vertical="center"/>
    </xf>
    <xf numFmtId="49" fontId="13" fillId="0" borderId="0" xfId="0" applyNumberFormat="1" applyFont="1" applyAlignment="1" applyProtection="1">
      <alignment vertical="center" wrapText="1"/>
    </xf>
    <xf numFmtId="180" fontId="13" fillId="0" borderId="0" xfId="0" applyNumberFormat="1" applyFont="1" applyAlignment="1" applyProtection="1">
      <alignment vertical="center" wrapText="1"/>
    </xf>
    <xf numFmtId="38" fontId="13" fillId="0" borderId="0" xfId="0" applyNumberFormat="1" applyFont="1" applyAlignment="1" applyProtection="1">
      <alignment vertical="center" wrapText="1"/>
    </xf>
    <xf numFmtId="49" fontId="4" fillId="0" borderId="25" xfId="0" applyNumberFormat="1" applyFont="1" applyBorder="1" applyProtection="1">
      <alignment vertical="center"/>
    </xf>
    <xf numFmtId="49" fontId="4" fillId="0" borderId="2" xfId="0" applyNumberFormat="1" applyFont="1" applyBorder="1" applyProtection="1">
      <alignment vertical="center"/>
    </xf>
    <xf numFmtId="38" fontId="4" fillId="0" borderId="2" xfId="0" applyNumberFormat="1" applyFont="1" applyBorder="1" applyProtection="1">
      <alignment vertical="center"/>
    </xf>
    <xf numFmtId="0" fontId="4" fillId="0" borderId="17" xfId="0" applyFont="1" applyBorder="1" applyProtection="1">
      <alignment vertical="center"/>
    </xf>
    <xf numFmtId="177" fontId="4"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7" xfId="0" applyFont="1" applyBorder="1" applyAlignment="1" applyProtection="1">
      <alignment horizontal="left" vertical="center"/>
    </xf>
    <xf numFmtId="177" fontId="4" fillId="0" borderId="1" xfId="0" applyNumberFormat="1" applyFont="1" applyBorder="1" applyAlignment="1" applyProtection="1">
      <alignment horizontal="center" vertical="center"/>
    </xf>
    <xf numFmtId="177" fontId="4" fillId="0" borderId="17" xfId="0" applyNumberFormat="1" applyFont="1" applyBorder="1" applyAlignment="1" applyProtection="1">
      <alignment horizontal="center" vertical="center"/>
    </xf>
    <xf numFmtId="180" fontId="13" fillId="0" borderId="0" xfId="0" applyNumberFormat="1" applyFont="1" applyAlignment="1" applyProtection="1">
      <alignment horizontal="left" vertical="center" wrapText="1"/>
    </xf>
    <xf numFmtId="49" fontId="4" fillId="0" borderId="20" xfId="12" applyNumberFormat="1" applyFont="1" applyBorder="1" applyAlignment="1" applyProtection="1">
      <alignment horizontal="center" vertical="center" wrapText="1"/>
    </xf>
    <xf numFmtId="0" fontId="4" fillId="0" borderId="3" xfId="12" applyFont="1" applyBorder="1" applyAlignment="1" applyProtection="1">
      <alignment horizontal="left" vertical="center"/>
    </xf>
    <xf numFmtId="0" fontId="4" fillId="0" borderId="4" xfId="12" applyFont="1" applyBorder="1" applyAlignment="1" applyProtection="1">
      <alignment horizontal="left" vertical="center"/>
    </xf>
    <xf numFmtId="0" fontId="4" fillId="0" borderId="5" xfId="12" applyFont="1" applyBorder="1" applyAlignment="1" applyProtection="1">
      <alignment horizontal="left" vertical="center"/>
    </xf>
    <xf numFmtId="0" fontId="4" fillId="0" borderId="46" xfId="12" applyFont="1" applyBorder="1" applyAlignment="1" applyProtection="1">
      <alignment horizontal="center" vertical="center" wrapText="1"/>
    </xf>
    <xf numFmtId="0" fontId="4" fillId="0" borderId="56" xfId="12" applyFont="1" applyBorder="1" applyAlignment="1" applyProtection="1">
      <alignment horizontal="center" vertical="center" textRotation="255"/>
    </xf>
    <xf numFmtId="0" fontId="4" fillId="0" borderId="8" xfId="12"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49" fontId="4" fillId="0" borderId="24" xfId="12" applyNumberFormat="1" applyFont="1" applyBorder="1" applyAlignment="1" applyProtection="1">
      <alignment horizontal="center" vertical="center" wrapText="1"/>
    </xf>
    <xf numFmtId="0" fontId="4" fillId="0" borderId="8" xfId="12" applyFont="1" applyBorder="1" applyAlignment="1" applyProtection="1">
      <alignment horizontal="left" vertical="center"/>
    </xf>
    <xf numFmtId="0" fontId="4" fillId="0" borderId="38" xfId="12" applyFont="1" applyBorder="1" applyAlignment="1" applyProtection="1">
      <alignment horizontal="center" vertical="center" wrapText="1"/>
    </xf>
    <xf numFmtId="0" fontId="4" fillId="0" borderId="57" xfId="12" applyFont="1" applyBorder="1" applyAlignment="1" applyProtection="1">
      <alignment horizontal="center" vertical="center" textRotation="255"/>
    </xf>
    <xf numFmtId="49" fontId="4" fillId="0" borderId="59" xfId="12" applyNumberFormat="1" applyFont="1" applyBorder="1" applyAlignment="1" applyProtection="1">
      <alignment horizontal="center" vertical="center" wrapText="1"/>
    </xf>
    <xf numFmtId="49" fontId="4" fillId="0" borderId="58" xfId="12" applyNumberFormat="1" applyFont="1" applyBorder="1" applyAlignment="1" applyProtection="1">
      <alignment horizontal="center" vertical="center" textRotation="255" wrapText="1"/>
    </xf>
    <xf numFmtId="49" fontId="4" fillId="0" borderId="24" xfId="12" applyNumberFormat="1" applyFont="1" applyBorder="1" applyAlignment="1" applyProtection="1">
      <alignment horizontal="center" vertical="center" textRotation="255" wrapText="1"/>
    </xf>
    <xf numFmtId="0" fontId="4" fillId="3" borderId="55" xfId="12" applyFont="1" applyFill="1" applyBorder="1" applyAlignment="1" applyProtection="1">
      <alignment horizontal="center" vertical="center"/>
    </xf>
    <xf numFmtId="0" fontId="4" fillId="3" borderId="62" xfId="12" applyFont="1" applyFill="1" applyBorder="1" applyAlignment="1" applyProtection="1">
      <alignment horizontal="center" vertical="center"/>
    </xf>
    <xf numFmtId="0" fontId="4" fillId="3" borderId="52" xfId="12" applyFont="1" applyFill="1" applyBorder="1" applyAlignment="1" applyProtection="1">
      <alignment horizontal="center" vertical="center"/>
    </xf>
    <xf numFmtId="0" fontId="4" fillId="3" borderId="26" xfId="12" applyFont="1" applyFill="1" applyBorder="1" applyAlignment="1" applyProtection="1">
      <alignment horizontal="center" vertical="center"/>
    </xf>
    <xf numFmtId="0" fontId="4" fillId="0" borderId="33" xfId="12" applyFont="1" applyBorder="1" applyAlignment="1" applyProtection="1">
      <alignment horizontal="center" vertical="center" textRotation="255"/>
    </xf>
    <xf numFmtId="0" fontId="4" fillId="0" borderId="9" xfId="12" applyFont="1" applyBorder="1" applyAlignment="1" applyProtection="1">
      <alignment horizontal="left" vertical="center"/>
    </xf>
    <xf numFmtId="0" fontId="4" fillId="0" borderId="10" xfId="12" applyFont="1" applyBorder="1" applyAlignment="1" applyProtection="1">
      <alignment horizontal="left" vertical="center"/>
    </xf>
    <xf numFmtId="49" fontId="4" fillId="3" borderId="55" xfId="12" applyNumberFormat="1" applyFont="1" applyFill="1" applyBorder="1" applyAlignment="1" applyProtection="1">
      <alignment horizontal="center" vertical="center"/>
    </xf>
    <xf numFmtId="49" fontId="4" fillId="3" borderId="62" xfId="12" applyNumberFormat="1" applyFont="1" applyFill="1" applyBorder="1" applyAlignment="1" applyProtection="1">
      <alignment horizontal="center" vertical="center"/>
    </xf>
    <xf numFmtId="49" fontId="4" fillId="3" borderId="52" xfId="12" applyNumberFormat="1" applyFont="1" applyFill="1" applyBorder="1" applyAlignment="1" applyProtection="1">
      <alignment horizontal="center" vertical="center"/>
    </xf>
    <xf numFmtId="49" fontId="4" fillId="3" borderId="26" xfId="12" applyNumberFormat="1" applyFont="1" applyFill="1" applyBorder="1" applyAlignment="1" applyProtection="1">
      <alignment horizontal="center" vertical="center"/>
    </xf>
    <xf numFmtId="49" fontId="4" fillId="0" borderId="59" xfId="12" applyNumberFormat="1" applyFont="1" applyBorder="1" applyAlignment="1" applyProtection="1">
      <alignment horizontal="center" vertical="center" textRotation="255" wrapText="1"/>
    </xf>
    <xf numFmtId="0" fontId="4" fillId="3" borderId="64" xfId="12" applyFont="1" applyFill="1" applyBorder="1" applyAlignment="1" applyProtection="1">
      <alignment horizontal="center" vertical="center"/>
    </xf>
    <xf numFmtId="0" fontId="4" fillId="3" borderId="65" xfId="12" applyFont="1" applyFill="1" applyBorder="1" applyAlignment="1" applyProtection="1">
      <alignment horizontal="center" vertical="center"/>
    </xf>
    <xf numFmtId="0" fontId="4" fillId="0" borderId="66" xfId="12" applyFont="1" applyBorder="1" applyAlignment="1" applyProtection="1">
      <alignment horizontal="center" vertical="center" wrapText="1"/>
    </xf>
    <xf numFmtId="0" fontId="4" fillId="0" borderId="53" xfId="12" applyFont="1" applyBorder="1" applyAlignment="1" applyProtection="1">
      <alignment horizontal="center" vertical="center" textRotation="255" wrapText="1"/>
    </xf>
    <xf numFmtId="0" fontId="4" fillId="0" borderId="35" xfId="12" applyFont="1" applyBorder="1" applyAlignment="1" applyProtection="1">
      <alignment horizontal="center" vertical="center" wrapText="1"/>
    </xf>
    <xf numFmtId="0" fontId="4" fillId="0" borderId="37" xfId="12" applyFont="1" applyBorder="1" applyAlignment="1" applyProtection="1">
      <alignment horizontal="center" vertical="center" textRotation="255" wrapText="1"/>
    </xf>
    <xf numFmtId="0" fontId="4" fillId="0" borderId="47" xfId="2" applyFont="1" applyBorder="1" applyProtection="1">
      <alignment vertical="center"/>
    </xf>
    <xf numFmtId="49" fontId="4" fillId="3" borderId="64" xfId="12" applyNumberFormat="1" applyFont="1" applyFill="1" applyBorder="1" applyAlignment="1" applyProtection="1">
      <alignment horizontal="center" vertical="center"/>
    </xf>
    <xf numFmtId="49" fontId="4" fillId="3" borderId="65" xfId="12" applyNumberFormat="1" applyFont="1" applyFill="1" applyBorder="1" applyAlignment="1" applyProtection="1">
      <alignment horizontal="center" vertical="center"/>
    </xf>
    <xf numFmtId="0" fontId="4" fillId="0" borderId="66" xfId="0" applyFont="1" applyBorder="1" applyAlignment="1" applyProtection="1">
      <alignment horizontal="center" vertical="center" textRotation="255" wrapText="1"/>
    </xf>
    <xf numFmtId="0" fontId="4" fillId="0" borderId="45" xfId="12" applyFont="1" applyBorder="1" applyAlignment="1" applyProtection="1">
      <alignment horizontal="center" vertical="center" textRotation="255"/>
    </xf>
    <xf numFmtId="0" fontId="4" fillId="0" borderId="38" xfId="0" applyFont="1" applyBorder="1" applyAlignment="1" applyProtection="1">
      <alignment horizontal="center" vertical="center" textRotation="255" wrapText="1"/>
    </xf>
    <xf numFmtId="0" fontId="4" fillId="0" borderId="55" xfId="12"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53" xfId="0" applyFont="1" applyBorder="1" applyAlignment="1" applyProtection="1">
      <alignment horizontal="left" vertical="center"/>
    </xf>
    <xf numFmtId="0" fontId="4" fillId="0" borderId="12" xfId="12"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49" fontId="4" fillId="3" borderId="12" xfId="12" applyNumberFormat="1" applyFont="1" applyFill="1" applyBorder="1" applyAlignment="1" applyProtection="1">
      <alignment horizontal="center" vertical="center"/>
    </xf>
    <xf numFmtId="49" fontId="4" fillId="3" borderId="40" xfId="12" applyNumberFormat="1" applyFont="1" applyFill="1" applyBorder="1" applyAlignment="1" applyProtection="1">
      <alignment horizontal="center" vertical="center"/>
    </xf>
    <xf numFmtId="0" fontId="4" fillId="0" borderId="67" xfId="12" applyFont="1" applyBorder="1" applyAlignment="1" applyProtection="1">
      <alignment horizontal="center" vertical="center" wrapText="1"/>
    </xf>
    <xf numFmtId="0" fontId="4" fillId="0" borderId="21" xfId="0" applyFont="1" applyBorder="1" applyAlignment="1" applyProtection="1">
      <alignment vertical="center" textRotation="255" wrapText="1"/>
    </xf>
    <xf numFmtId="49" fontId="4" fillId="0" borderId="0" xfId="12" applyNumberFormat="1" applyFont="1" applyProtection="1">
      <alignment vertical="center"/>
    </xf>
    <xf numFmtId="180" fontId="13" fillId="0" borderId="21" xfId="0" applyNumberFormat="1" applyFont="1" applyBorder="1" applyAlignment="1" applyProtection="1">
      <alignment horizontal="left" vertical="center" wrapText="1"/>
    </xf>
    <xf numFmtId="180" fontId="13" fillId="0" borderId="21" xfId="0" applyNumberFormat="1" applyFont="1" applyBorder="1" applyAlignment="1" applyProtection="1">
      <alignment horizontal="left" vertical="center"/>
    </xf>
    <xf numFmtId="180" fontId="13" fillId="0" borderId="0" xfId="0" applyNumberFormat="1" applyFont="1" applyAlignment="1" applyProtection="1">
      <alignment horizontal="lef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4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FF00FF"/>
      <color rgb="FFEEAAFC"/>
      <color rgb="FF000000"/>
      <color rgb="FFFFE1FF"/>
      <color rgb="FFFFFF99"/>
      <color rgb="FFFF000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13"/>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0.625" style="110" hidden="1" customWidth="1"/>
    <col min="2" max="3" width="1.625" style="110" customWidth="1"/>
    <col min="4" max="4" width="6.125" style="110" customWidth="1"/>
    <col min="5" max="5" width="5.5" style="110" customWidth="1"/>
    <col min="6" max="6" width="4.125" style="110" customWidth="1"/>
    <col min="7" max="7" width="4.5" style="110" customWidth="1"/>
    <col min="8" max="8" width="9.25" style="110" customWidth="1"/>
    <col min="9" max="9" width="1.625" style="110" customWidth="1"/>
    <col min="10" max="10" width="4.625" style="110" customWidth="1"/>
    <col min="11" max="11" width="3.125" style="110" customWidth="1"/>
    <col min="12" max="12" width="10.625" style="110" customWidth="1"/>
    <col min="13" max="14" width="4.75" style="110" customWidth="1"/>
    <col min="15" max="16" width="9.625" style="110" customWidth="1"/>
    <col min="17" max="17" width="8.625" style="110" customWidth="1"/>
    <col min="18" max="18" width="10.75" style="110" customWidth="1"/>
    <col min="19" max="19" width="10.625" style="110" customWidth="1"/>
    <col min="20" max="20" width="5.625" style="110" customWidth="1"/>
    <col min="21" max="24" width="4.75" style="110" customWidth="1"/>
    <col min="25" max="25" width="4.5" style="110" customWidth="1"/>
    <col min="26" max="26" width="2.625" style="110" customWidth="1"/>
    <col min="27" max="27" width="3.625" style="110" customWidth="1"/>
    <col min="28" max="16384" width="9" style="110"/>
  </cols>
  <sheetData>
    <row r="1" spans="1:27" ht="30" customHeight="1" x14ac:dyDescent="0.15">
      <c r="A1" s="405" t="s">
        <v>211</v>
      </c>
      <c r="B1" s="105"/>
      <c r="C1" s="106" t="s">
        <v>195</v>
      </c>
      <c r="D1" s="107"/>
      <c r="E1" s="107"/>
      <c r="F1" s="107"/>
      <c r="G1" s="107"/>
      <c r="H1" s="107"/>
      <c r="I1" s="107"/>
      <c r="J1" s="107"/>
      <c r="K1" s="107"/>
      <c r="L1" s="107"/>
      <c r="M1" s="107"/>
      <c r="N1" s="107"/>
      <c r="O1" s="107"/>
      <c r="P1" s="107"/>
      <c r="Q1" s="107"/>
      <c r="R1" s="107"/>
      <c r="S1" s="107"/>
      <c r="T1" s="107"/>
      <c r="U1" s="107"/>
      <c r="V1" s="107"/>
      <c r="W1" s="404" t="s">
        <v>219</v>
      </c>
      <c r="X1" s="108"/>
      <c r="Y1" s="108"/>
      <c r="Z1" s="108"/>
      <c r="AA1" s="109"/>
    </row>
    <row r="2" spans="1:27" ht="15.75" hidden="1" customHeight="1" x14ac:dyDescent="0.15">
      <c r="A2" s="405" t="s">
        <v>4</v>
      </c>
      <c r="B2" s="105"/>
      <c r="C2" s="111"/>
      <c r="D2" s="111"/>
      <c r="AA2" s="109"/>
    </row>
    <row r="3" spans="1:27" ht="30" customHeight="1" x14ac:dyDescent="0.15">
      <c r="A3" s="406" t="s">
        <v>220</v>
      </c>
      <c r="B3" s="112"/>
      <c r="C3" s="110" t="s">
        <v>87</v>
      </c>
      <c r="AA3" s="109"/>
    </row>
    <row r="4" spans="1:27" ht="5.25" customHeight="1" x14ac:dyDescent="0.15">
      <c r="A4" s="112"/>
      <c r="B4" s="112"/>
      <c r="C4" s="113"/>
      <c r="D4" s="114"/>
      <c r="E4" s="114"/>
      <c r="F4" s="114"/>
      <c r="G4" s="114"/>
      <c r="H4" s="114"/>
      <c r="I4" s="114"/>
      <c r="J4" s="114"/>
      <c r="K4" s="114"/>
      <c r="L4" s="114"/>
      <c r="M4" s="114"/>
      <c r="N4" s="114"/>
      <c r="O4" s="114"/>
      <c r="P4" s="114"/>
      <c r="Q4" s="114"/>
      <c r="R4" s="114"/>
      <c r="S4" s="114"/>
      <c r="T4" s="114"/>
      <c r="U4" s="114"/>
      <c r="V4" s="114"/>
      <c r="W4" s="114"/>
      <c r="X4" s="114"/>
      <c r="Y4" s="114"/>
      <c r="Z4" s="115"/>
    </row>
    <row r="5" spans="1:27" ht="15" customHeight="1" x14ac:dyDescent="0.15">
      <c r="A5" s="112"/>
      <c r="B5" s="112"/>
      <c r="C5" s="116" t="s">
        <v>204</v>
      </c>
      <c r="D5" s="117"/>
      <c r="E5" s="117"/>
      <c r="F5" s="117"/>
      <c r="G5" s="117"/>
      <c r="H5" s="117"/>
      <c r="I5" s="117"/>
      <c r="J5" s="117"/>
      <c r="K5" s="117"/>
      <c r="L5" s="117"/>
      <c r="M5" s="117"/>
      <c r="N5" s="117"/>
      <c r="O5" s="117"/>
      <c r="P5" s="117"/>
      <c r="Q5" s="117"/>
      <c r="R5" s="117"/>
      <c r="S5" s="117"/>
      <c r="T5" s="117"/>
      <c r="U5" s="117"/>
      <c r="V5" s="117"/>
      <c r="W5" s="117"/>
      <c r="X5" s="117"/>
      <c r="Y5" s="117"/>
      <c r="Z5" s="118"/>
    </row>
    <row r="6" spans="1:27" ht="15" customHeight="1" x14ac:dyDescent="0.15">
      <c r="A6" s="112"/>
      <c r="B6" s="112"/>
      <c r="C6" s="116" t="s">
        <v>0</v>
      </c>
      <c r="D6" s="117"/>
      <c r="E6" s="117"/>
      <c r="F6" s="117"/>
      <c r="G6" s="117"/>
      <c r="H6" s="117"/>
      <c r="I6" s="117"/>
      <c r="J6" s="117"/>
      <c r="K6" s="117"/>
      <c r="L6" s="117"/>
      <c r="M6" s="117"/>
      <c r="N6" s="117"/>
      <c r="O6" s="117"/>
      <c r="P6" s="117"/>
      <c r="Q6" s="117"/>
      <c r="R6" s="117"/>
      <c r="S6" s="117"/>
      <c r="T6" s="117"/>
      <c r="U6" s="117"/>
      <c r="V6" s="117"/>
      <c r="W6" s="117"/>
      <c r="X6" s="117"/>
      <c r="Y6" s="117"/>
      <c r="Z6" s="118"/>
    </row>
    <row r="7" spans="1:27" ht="15" customHeight="1" x14ac:dyDescent="0.15">
      <c r="A7" s="112"/>
      <c r="B7" s="112"/>
      <c r="C7" s="116" t="s">
        <v>1</v>
      </c>
      <c r="D7" s="117"/>
      <c r="E7" s="117"/>
      <c r="F7" s="117"/>
      <c r="G7" s="117"/>
      <c r="H7" s="117"/>
      <c r="I7" s="117"/>
      <c r="J7" s="117"/>
      <c r="K7" s="117"/>
      <c r="L7" s="117"/>
      <c r="M7" s="117"/>
      <c r="N7" s="117"/>
      <c r="O7" s="117"/>
      <c r="P7" s="117"/>
      <c r="Q7" s="117"/>
      <c r="R7" s="117"/>
      <c r="S7" s="117"/>
      <c r="T7" s="117"/>
      <c r="U7" s="117"/>
      <c r="V7" s="117"/>
      <c r="W7" s="117"/>
      <c r="X7" s="117"/>
      <c r="Y7" s="117"/>
      <c r="Z7" s="118"/>
    </row>
    <row r="8" spans="1:27" ht="13.5" hidden="1" x14ac:dyDescent="0.15">
      <c r="A8" s="112"/>
      <c r="B8" s="112"/>
      <c r="C8" s="116"/>
      <c r="D8" s="117"/>
      <c r="E8" s="117"/>
      <c r="F8" s="117"/>
      <c r="G8" s="117"/>
      <c r="H8" s="117"/>
      <c r="I8" s="117"/>
      <c r="J8" s="117"/>
      <c r="K8" s="117"/>
      <c r="L8" s="117"/>
      <c r="M8" s="117"/>
      <c r="N8" s="117"/>
      <c r="O8" s="117"/>
      <c r="P8" s="117"/>
      <c r="Q8" s="117"/>
      <c r="R8" s="117"/>
      <c r="S8" s="117"/>
      <c r="T8" s="117"/>
      <c r="U8" s="117"/>
      <c r="V8" s="117"/>
      <c r="W8" s="117"/>
      <c r="X8" s="117"/>
      <c r="Y8" s="117"/>
      <c r="Z8" s="118"/>
    </row>
    <row r="9" spans="1:27" ht="5.25" customHeight="1" x14ac:dyDescent="0.15">
      <c r="A9" s="112"/>
      <c r="B9" s="112"/>
      <c r="C9" s="119"/>
      <c r="D9" s="120"/>
      <c r="E9" s="120"/>
      <c r="F9" s="120"/>
      <c r="G9" s="120"/>
      <c r="H9" s="120"/>
      <c r="I9" s="120"/>
      <c r="J9" s="120"/>
      <c r="K9" s="120"/>
      <c r="L9" s="120"/>
      <c r="M9" s="120"/>
      <c r="N9" s="120"/>
      <c r="O9" s="120"/>
      <c r="P9" s="120"/>
      <c r="Q9" s="120"/>
      <c r="R9" s="120"/>
      <c r="S9" s="120"/>
      <c r="T9" s="120"/>
      <c r="U9" s="120"/>
      <c r="V9" s="120"/>
      <c r="W9" s="120"/>
      <c r="X9" s="120"/>
      <c r="Y9" s="120"/>
      <c r="Z9" s="121"/>
    </row>
    <row r="10" spans="1:27" ht="30" customHeight="1" x14ac:dyDescent="0.15">
      <c r="A10" s="112"/>
      <c r="B10" s="112"/>
    </row>
    <row r="11" spans="1:27" ht="15.75" hidden="1" customHeight="1" x14ac:dyDescent="0.15">
      <c r="A11" s="112"/>
      <c r="B11" s="112"/>
    </row>
    <row r="12" spans="1:27" ht="15.75" hidden="1" customHeight="1" x14ac:dyDescent="0.15">
      <c r="A12" s="112"/>
      <c r="B12" s="112"/>
    </row>
    <row r="13" spans="1:27" ht="20.100000000000001" customHeight="1" x14ac:dyDescent="0.15">
      <c r="A13" s="112"/>
      <c r="B13" s="112"/>
      <c r="C13" s="122" t="s">
        <v>47</v>
      </c>
      <c r="D13" s="123"/>
      <c r="E13" s="123"/>
      <c r="F13" s="123"/>
      <c r="G13" s="123"/>
      <c r="H13" s="124"/>
    </row>
    <row r="14" spans="1:27" ht="15" customHeight="1" x14ac:dyDescent="0.15">
      <c r="A14" s="112"/>
      <c r="B14" s="112"/>
      <c r="C14" s="125"/>
      <c r="D14" s="126"/>
      <c r="E14" s="126"/>
      <c r="F14" s="126"/>
      <c r="G14" s="126"/>
      <c r="H14" s="126"/>
      <c r="I14" s="127"/>
      <c r="J14" s="127"/>
      <c r="K14" s="127"/>
      <c r="L14" s="127"/>
      <c r="M14" s="127"/>
      <c r="N14" s="127"/>
      <c r="O14" s="127"/>
      <c r="P14" s="127"/>
      <c r="Q14" s="127"/>
      <c r="R14" s="127"/>
      <c r="S14" s="127"/>
      <c r="T14" s="127"/>
      <c r="U14" s="127"/>
      <c r="V14" s="127"/>
      <c r="W14" s="127"/>
      <c r="X14" s="127"/>
      <c r="Y14" s="127"/>
      <c r="Z14" s="128"/>
    </row>
    <row r="15" spans="1:27" ht="15.75" hidden="1" customHeight="1" x14ac:dyDescent="0.15">
      <c r="A15" s="112"/>
      <c r="B15" s="112"/>
      <c r="C15" s="129"/>
      <c r="D15" s="130"/>
      <c r="E15" s="131"/>
      <c r="F15" s="131"/>
      <c r="G15" s="131"/>
      <c r="H15" s="131"/>
      <c r="I15" s="132"/>
      <c r="J15" s="133"/>
      <c r="K15" s="133"/>
      <c r="L15" s="133"/>
      <c r="M15" s="133"/>
      <c r="N15" s="133"/>
      <c r="O15" s="133"/>
      <c r="P15" s="133"/>
      <c r="Q15" s="133"/>
      <c r="R15" s="133"/>
      <c r="S15" s="133"/>
      <c r="T15" s="133"/>
      <c r="U15" s="133"/>
      <c r="V15" s="133"/>
      <c r="W15" s="133"/>
      <c r="X15" s="133"/>
      <c r="Y15" s="133"/>
      <c r="Z15" s="134"/>
    </row>
    <row r="16" spans="1:27" ht="15.75" hidden="1" customHeight="1" x14ac:dyDescent="0.15">
      <c r="A16" s="112"/>
      <c r="B16" s="112"/>
      <c r="C16" s="129"/>
      <c r="D16" s="130"/>
      <c r="E16" s="135"/>
      <c r="F16" s="135"/>
      <c r="G16" s="135"/>
      <c r="H16" s="135"/>
      <c r="I16" s="132"/>
      <c r="J16" s="136"/>
      <c r="K16" s="136"/>
      <c r="L16" s="136"/>
      <c r="M16" s="136"/>
      <c r="N16" s="136"/>
      <c r="O16" s="136"/>
      <c r="P16" s="136"/>
      <c r="Q16" s="136"/>
      <c r="R16" s="136"/>
      <c r="S16" s="136"/>
      <c r="T16" s="136"/>
      <c r="U16" s="136"/>
      <c r="V16" s="136"/>
      <c r="W16" s="136"/>
      <c r="X16" s="136"/>
      <c r="Y16" s="136"/>
      <c r="Z16" s="134"/>
    </row>
    <row r="17" spans="1:26" ht="15.75" hidden="1" customHeight="1" x14ac:dyDescent="0.15">
      <c r="A17" s="112"/>
      <c r="B17" s="112"/>
      <c r="C17" s="129"/>
      <c r="D17" s="130"/>
      <c r="E17" s="135"/>
      <c r="F17" s="135"/>
      <c r="G17" s="135"/>
      <c r="H17" s="135"/>
      <c r="I17" s="132"/>
      <c r="J17" s="136"/>
      <c r="K17" s="136"/>
      <c r="L17" s="136"/>
      <c r="M17" s="136"/>
      <c r="N17" s="136"/>
      <c r="O17" s="136"/>
      <c r="P17" s="136"/>
      <c r="Q17" s="136"/>
      <c r="R17" s="136"/>
      <c r="S17" s="136"/>
      <c r="T17" s="136"/>
      <c r="U17" s="136"/>
      <c r="V17" s="136"/>
      <c r="W17" s="136"/>
      <c r="X17" s="136"/>
      <c r="Y17" s="136"/>
      <c r="Z17" s="134"/>
    </row>
    <row r="18" spans="1:26" ht="15.75" hidden="1" customHeight="1" x14ac:dyDescent="0.15">
      <c r="A18" s="112"/>
      <c r="B18" s="112"/>
      <c r="C18" s="129"/>
      <c r="D18" s="130"/>
      <c r="E18" s="135"/>
      <c r="F18" s="135"/>
      <c r="G18" s="135"/>
      <c r="H18" s="135"/>
      <c r="I18" s="132"/>
      <c r="J18" s="136"/>
      <c r="K18" s="136"/>
      <c r="L18" s="136"/>
      <c r="M18" s="136"/>
      <c r="N18" s="136"/>
      <c r="O18" s="136"/>
      <c r="P18" s="136"/>
      <c r="Q18" s="136"/>
      <c r="R18" s="136"/>
      <c r="S18" s="136"/>
      <c r="T18" s="136"/>
      <c r="U18" s="136"/>
      <c r="V18" s="136"/>
      <c r="W18" s="136"/>
      <c r="X18" s="136"/>
      <c r="Y18" s="136"/>
      <c r="Z18" s="134"/>
    </row>
    <row r="19" spans="1:26" ht="15.75" hidden="1" customHeight="1" x14ac:dyDescent="0.15">
      <c r="A19" s="112"/>
      <c r="B19" s="112"/>
      <c r="C19" s="129"/>
      <c r="D19" s="130"/>
      <c r="E19" s="135"/>
      <c r="F19" s="135"/>
      <c r="G19" s="135"/>
      <c r="H19" s="135"/>
      <c r="I19" s="132"/>
      <c r="J19" s="136"/>
      <c r="K19" s="136"/>
      <c r="L19" s="136"/>
      <c r="M19" s="136"/>
      <c r="N19" s="136"/>
      <c r="O19" s="136"/>
      <c r="P19" s="136"/>
      <c r="Q19" s="136"/>
      <c r="R19" s="136"/>
      <c r="S19" s="136"/>
      <c r="T19" s="136"/>
      <c r="U19" s="136"/>
      <c r="V19" s="136"/>
      <c r="W19" s="136"/>
      <c r="X19" s="136"/>
      <c r="Y19" s="136"/>
      <c r="Z19" s="134"/>
    </row>
    <row r="20" spans="1:26" ht="20.100000000000001" customHeight="1" x14ac:dyDescent="0.15">
      <c r="A20" s="112">
        <f>IFERROR(IF(TRIM($I20)="",1001,0),3)</f>
        <v>1001</v>
      </c>
      <c r="B20" s="112"/>
      <c r="C20" s="129"/>
      <c r="D20" s="130">
        <v>1</v>
      </c>
      <c r="E20" s="110" t="s">
        <v>19</v>
      </c>
      <c r="I20" s="89"/>
      <c r="J20" s="90"/>
      <c r="K20" s="90"/>
      <c r="L20" s="90"/>
      <c r="M20" s="90"/>
      <c r="N20" s="135"/>
      <c r="O20" s="135"/>
      <c r="P20" s="135"/>
      <c r="Q20" s="135"/>
      <c r="R20" s="135"/>
      <c r="S20" s="135"/>
      <c r="T20" s="135"/>
      <c r="U20" s="135"/>
      <c r="V20" s="135"/>
      <c r="W20" s="135"/>
      <c r="X20" s="135"/>
      <c r="Y20" s="135"/>
      <c r="Z20" s="134"/>
    </row>
    <row r="21" spans="1:26" ht="20.100000000000001" customHeight="1" x14ac:dyDescent="0.15">
      <c r="A21" s="112"/>
      <c r="B21" s="112"/>
      <c r="C21" s="129"/>
      <c r="D21" s="130"/>
      <c r="E21" s="135"/>
      <c r="F21" s="135"/>
      <c r="G21" s="135"/>
      <c r="H21" s="135"/>
      <c r="I21" s="132"/>
      <c r="J21" s="137" t="s">
        <v>73</v>
      </c>
      <c r="K21" s="136"/>
      <c r="L21" s="136"/>
      <c r="M21" s="136"/>
      <c r="N21" s="136"/>
      <c r="O21" s="136"/>
      <c r="P21" s="136"/>
      <c r="Q21" s="136"/>
      <c r="R21" s="136"/>
      <c r="S21" s="136"/>
      <c r="T21" s="136"/>
      <c r="U21" s="136"/>
      <c r="V21" s="136"/>
      <c r="W21" s="136"/>
      <c r="X21" s="136"/>
      <c r="Y21" s="136"/>
      <c r="Z21" s="134"/>
    </row>
    <row r="22" spans="1:26" ht="20.100000000000001" customHeight="1" x14ac:dyDescent="0.15">
      <c r="A22" s="112">
        <f>IFERROR(IF(AND(TRIM($I22)&lt;&gt;"", OR(ISERROR(FIND("@"&amp;LEFT($I22,3)&amp;"@", 都道府県3))=FALSE, ISERROR(FIND("@"&amp;LEFT($I22,4)&amp;"@",都道府県4))=FALSE))=FALSE,1001,0),3)</f>
        <v>1001</v>
      </c>
      <c r="B22" s="112"/>
      <c r="C22" s="129"/>
      <c r="D22" s="130">
        <v>2</v>
      </c>
      <c r="E22" s="110" t="s">
        <v>20</v>
      </c>
      <c r="I22" s="91"/>
      <c r="J22" s="91"/>
      <c r="K22" s="91"/>
      <c r="L22" s="91"/>
      <c r="M22" s="91"/>
      <c r="N22" s="91"/>
      <c r="O22" s="91"/>
      <c r="P22" s="91"/>
      <c r="Q22" s="92"/>
      <c r="R22" s="91"/>
      <c r="S22" s="91"/>
      <c r="T22" s="91"/>
      <c r="U22" s="91"/>
      <c r="V22" s="91"/>
      <c r="W22" s="91"/>
      <c r="X22" s="91"/>
      <c r="Y22" s="91"/>
      <c r="Z22" s="134"/>
    </row>
    <row r="23" spans="1:26" ht="20.100000000000001" customHeight="1" x14ac:dyDescent="0.15">
      <c r="A23" s="112"/>
      <c r="B23" s="112"/>
      <c r="C23" s="129"/>
      <c r="D23" s="130"/>
      <c r="E23" s="135"/>
      <c r="F23" s="135"/>
      <c r="G23" s="135"/>
      <c r="H23" s="135"/>
      <c r="I23" s="132"/>
      <c r="J23" s="137" t="s">
        <v>21</v>
      </c>
      <c r="K23" s="136"/>
      <c r="L23" s="136"/>
      <c r="M23" s="136"/>
      <c r="N23" s="136"/>
      <c r="O23" s="136"/>
      <c r="P23" s="136"/>
      <c r="Q23" s="136"/>
      <c r="R23" s="136"/>
      <c r="S23" s="136"/>
      <c r="T23" s="136"/>
      <c r="U23" s="136"/>
      <c r="V23" s="136"/>
      <c r="W23" s="136"/>
      <c r="X23" s="136"/>
      <c r="Y23" s="136"/>
      <c r="Z23" s="134"/>
    </row>
    <row r="24" spans="1:26" ht="20.100000000000001" customHeight="1" x14ac:dyDescent="0.15">
      <c r="A24" s="112">
        <f>IFERROR(IF(TRIM($I24)="",1001,0),3)</f>
        <v>1001</v>
      </c>
      <c r="B24" s="112"/>
      <c r="C24" s="129"/>
      <c r="D24" s="130">
        <v>3</v>
      </c>
      <c r="E24" s="110" t="s">
        <v>48</v>
      </c>
      <c r="I24" s="82"/>
      <c r="J24" s="82"/>
      <c r="K24" s="82"/>
      <c r="L24" s="82"/>
      <c r="M24" s="82"/>
      <c r="N24" s="82"/>
      <c r="O24" s="82"/>
      <c r="P24" s="82"/>
      <c r="Q24" s="96"/>
      <c r="R24" s="82"/>
      <c r="S24" s="82"/>
      <c r="T24" s="82"/>
      <c r="U24" s="82"/>
      <c r="V24" s="82"/>
      <c r="W24" s="82"/>
      <c r="X24" s="82"/>
      <c r="Y24" s="82"/>
      <c r="Z24" s="134"/>
    </row>
    <row r="25" spans="1:26" ht="20.100000000000001" customHeight="1" x14ac:dyDescent="0.15">
      <c r="A25" s="112"/>
      <c r="B25" s="112"/>
      <c r="C25" s="138"/>
      <c r="D25" s="135"/>
      <c r="E25" s="135"/>
      <c r="F25" s="135"/>
      <c r="G25" s="135"/>
      <c r="H25" s="135"/>
      <c r="I25" s="132"/>
      <c r="J25" s="137" t="s">
        <v>63</v>
      </c>
      <c r="K25" s="136"/>
      <c r="L25" s="136"/>
      <c r="M25" s="136"/>
      <c r="N25" s="136"/>
      <c r="O25" s="136"/>
      <c r="P25" s="136"/>
      <c r="Q25" s="136"/>
      <c r="R25" s="136"/>
      <c r="S25" s="136"/>
      <c r="T25" s="136"/>
      <c r="U25" s="136"/>
      <c r="V25" s="136"/>
      <c r="W25" s="136"/>
      <c r="X25" s="136"/>
      <c r="Y25" s="136"/>
      <c r="Z25" s="134"/>
    </row>
    <row r="26" spans="1:26" ht="20.100000000000001" customHeight="1" x14ac:dyDescent="0.15">
      <c r="A26" s="112">
        <f>IFERROR(IF(TRIM($I26)="",1001,0),3)</f>
        <v>1001</v>
      </c>
      <c r="B26" s="112"/>
      <c r="C26" s="129"/>
      <c r="D26" s="130">
        <v>4</v>
      </c>
      <c r="E26" s="110" t="s">
        <v>22</v>
      </c>
      <c r="I26" s="82"/>
      <c r="J26" s="82"/>
      <c r="K26" s="82"/>
      <c r="L26" s="82"/>
      <c r="M26" s="82"/>
      <c r="N26" s="82"/>
      <c r="O26" s="82"/>
      <c r="P26" s="82"/>
      <c r="Q26" s="96"/>
      <c r="R26" s="82"/>
      <c r="S26" s="82"/>
      <c r="T26" s="82"/>
      <c r="U26" s="82"/>
      <c r="V26" s="82"/>
      <c r="W26" s="82"/>
      <c r="X26" s="82"/>
      <c r="Y26" s="82"/>
      <c r="Z26" s="134"/>
    </row>
    <row r="27" spans="1:26" ht="20.100000000000001" customHeight="1" x14ac:dyDescent="0.15">
      <c r="A27" s="112"/>
      <c r="B27" s="112"/>
      <c r="C27" s="138"/>
      <c r="D27" s="135"/>
      <c r="E27" s="135"/>
      <c r="F27" s="135"/>
      <c r="G27" s="135"/>
      <c r="H27" s="135"/>
      <c r="I27" s="132"/>
      <c r="J27" s="137" t="s">
        <v>64</v>
      </c>
      <c r="K27" s="136"/>
      <c r="L27" s="136"/>
      <c r="M27" s="136"/>
      <c r="N27" s="136"/>
      <c r="O27" s="136"/>
      <c r="P27" s="136"/>
      <c r="Q27" s="139"/>
      <c r="R27" s="136"/>
      <c r="S27" s="136"/>
      <c r="T27" s="136"/>
      <c r="U27" s="136"/>
      <c r="V27" s="136"/>
      <c r="W27" s="136"/>
      <c r="X27" s="136"/>
      <c r="Y27" s="136"/>
      <c r="Z27" s="140"/>
    </row>
    <row r="28" spans="1:26" ht="20.100000000000001" customHeight="1" x14ac:dyDescent="0.15">
      <c r="A28" s="112">
        <f>IFERROR(IF(TRIM($I28)="",1001,0),3)</f>
        <v>1001</v>
      </c>
      <c r="B28" s="112"/>
      <c r="C28" s="129"/>
      <c r="D28" s="130">
        <v>5</v>
      </c>
      <c r="E28" s="110" t="s">
        <v>23</v>
      </c>
      <c r="I28" s="82"/>
      <c r="J28" s="82"/>
      <c r="K28" s="82"/>
      <c r="L28" s="82"/>
      <c r="M28" s="82"/>
      <c r="N28" s="82"/>
      <c r="O28" s="82"/>
      <c r="P28" s="82"/>
      <c r="Q28" s="82"/>
      <c r="R28" s="82"/>
      <c r="S28" s="82"/>
      <c r="T28" s="82"/>
      <c r="U28" s="82"/>
      <c r="V28" s="82"/>
      <c r="W28" s="82"/>
      <c r="X28" s="82"/>
      <c r="Y28" s="82"/>
      <c r="Z28" s="134"/>
    </row>
    <row r="29" spans="1:26" ht="20.100000000000001" customHeight="1" x14ac:dyDescent="0.15">
      <c r="A29" s="112"/>
      <c r="B29" s="112"/>
      <c r="C29" s="138"/>
      <c r="D29" s="135"/>
      <c r="E29" s="135"/>
      <c r="F29" s="135"/>
      <c r="G29" s="135"/>
      <c r="H29" s="135"/>
      <c r="I29" s="132"/>
      <c r="J29" s="137" t="s">
        <v>55</v>
      </c>
      <c r="K29" s="136"/>
      <c r="L29" s="136"/>
      <c r="M29" s="136"/>
      <c r="N29" s="136"/>
      <c r="O29" s="136"/>
      <c r="P29" s="136"/>
      <c r="Q29" s="136"/>
      <c r="R29" s="136"/>
      <c r="S29" s="136"/>
      <c r="T29" s="136"/>
      <c r="U29" s="136"/>
      <c r="V29" s="136"/>
      <c r="W29" s="136"/>
      <c r="X29" s="136"/>
      <c r="Y29" s="136"/>
      <c r="Z29" s="140"/>
    </row>
    <row r="30" spans="1:26" ht="20.100000000000001" customHeight="1" x14ac:dyDescent="0.15">
      <c r="A30" s="112">
        <f>IFERROR(IF(OR(TRIM($I30)="", NOT(OR(IFERROR(SEARCH(" ",$I30),0)&gt;0, IFERROR(SEARCH("　",$I30),0)&gt;0))),1001,0),3)</f>
        <v>1001</v>
      </c>
      <c r="B30" s="112"/>
      <c r="C30" s="129"/>
      <c r="D30" s="130">
        <v>6</v>
      </c>
      <c r="E30" s="110" t="s">
        <v>49</v>
      </c>
      <c r="I30" s="82"/>
      <c r="J30" s="82"/>
      <c r="K30" s="82"/>
      <c r="L30" s="82"/>
      <c r="M30" s="82"/>
      <c r="N30" s="82"/>
      <c r="O30" s="82"/>
      <c r="P30" s="82"/>
      <c r="Q30" s="82"/>
      <c r="R30" s="82"/>
      <c r="S30" s="82"/>
      <c r="T30" s="82"/>
      <c r="U30" s="82"/>
      <c r="V30" s="82"/>
      <c r="W30" s="82"/>
      <c r="X30" s="82"/>
      <c r="Y30" s="82"/>
      <c r="Z30" s="134"/>
    </row>
    <row r="31" spans="1:26" ht="20.100000000000001" customHeight="1" x14ac:dyDescent="0.15">
      <c r="A31" s="112"/>
      <c r="B31" s="112"/>
      <c r="C31" s="138"/>
      <c r="D31" s="135"/>
      <c r="E31" s="135"/>
      <c r="F31" s="135"/>
      <c r="G31" s="135"/>
      <c r="H31" s="135"/>
      <c r="I31" s="141"/>
      <c r="J31" s="137" t="s">
        <v>24</v>
      </c>
      <c r="K31" s="137"/>
      <c r="L31" s="137"/>
      <c r="M31" s="137"/>
      <c r="N31" s="137"/>
      <c r="O31" s="137"/>
      <c r="P31" s="137"/>
      <c r="Q31" s="137"/>
      <c r="R31" s="137"/>
      <c r="S31" s="137"/>
      <c r="T31" s="137"/>
      <c r="U31" s="137"/>
      <c r="V31" s="137"/>
      <c r="W31" s="137"/>
      <c r="X31" s="137"/>
      <c r="Y31" s="137"/>
      <c r="Z31" s="140"/>
    </row>
    <row r="32" spans="1:26" ht="20.100000000000001" customHeight="1" x14ac:dyDescent="0.15">
      <c r="A32" s="112">
        <f>IFERROR(IF(OR(TRIM($I32)="", NOT(OR(IFERROR(SEARCH(" ",$I32),0)&gt;0, IFERROR(SEARCH("　",$I32),0)&gt;0))),1001,0),3)</f>
        <v>1001</v>
      </c>
      <c r="B32" s="112"/>
      <c r="C32" s="129"/>
      <c r="D32" s="130">
        <v>7</v>
      </c>
      <c r="E32" s="110" t="s">
        <v>25</v>
      </c>
      <c r="I32" s="82"/>
      <c r="J32" s="82"/>
      <c r="K32" s="82"/>
      <c r="L32" s="82"/>
      <c r="M32" s="82"/>
      <c r="N32" s="82"/>
      <c r="O32" s="82"/>
      <c r="P32" s="82"/>
      <c r="Q32" s="82"/>
      <c r="R32" s="82"/>
      <c r="S32" s="82"/>
      <c r="T32" s="82"/>
      <c r="U32" s="82"/>
      <c r="V32" s="82"/>
      <c r="W32" s="82"/>
      <c r="X32" s="82"/>
      <c r="Y32" s="82"/>
      <c r="Z32" s="134"/>
    </row>
    <row r="33" spans="1:27" ht="20.100000000000001" customHeight="1" x14ac:dyDescent="0.15">
      <c r="A33" s="112"/>
      <c r="B33" s="112"/>
      <c r="C33" s="138"/>
      <c r="D33" s="135"/>
      <c r="E33" s="135"/>
      <c r="F33" s="135"/>
      <c r="G33" s="135"/>
      <c r="H33" s="135"/>
      <c r="I33" s="141"/>
      <c r="J33" s="137" t="s">
        <v>26</v>
      </c>
      <c r="K33" s="137"/>
      <c r="L33" s="137"/>
      <c r="M33" s="137"/>
      <c r="N33" s="137"/>
      <c r="O33" s="137"/>
      <c r="P33" s="137"/>
      <c r="Q33" s="137"/>
      <c r="R33" s="137"/>
      <c r="S33" s="137"/>
      <c r="T33" s="137"/>
      <c r="U33" s="137"/>
      <c r="V33" s="137"/>
      <c r="W33" s="137"/>
      <c r="X33" s="137"/>
      <c r="Y33" s="137"/>
      <c r="Z33" s="134"/>
    </row>
    <row r="34" spans="1:27" ht="20.100000000000001" customHeight="1" x14ac:dyDescent="0.15">
      <c r="A34" s="112">
        <f>IFERROR(IF(NOT(AND(TRIM($I34)&lt;&gt;"",ISNUMBER(VALUE(SUBSTITUTE($I34,"-",""))), IFERROR(SEARCH("-",$I34),0)&gt;0)),1001,0),3)</f>
        <v>1001</v>
      </c>
      <c r="B34" s="112"/>
      <c r="C34" s="129"/>
      <c r="D34" s="130">
        <v>8</v>
      </c>
      <c r="E34" s="110" t="s">
        <v>27</v>
      </c>
      <c r="I34" s="82"/>
      <c r="J34" s="82"/>
      <c r="K34" s="82"/>
      <c r="L34" s="82"/>
      <c r="M34" s="82"/>
      <c r="O34" s="142" t="s">
        <v>28</v>
      </c>
      <c r="P34" s="1"/>
      <c r="Q34" s="110" t="s">
        <v>29</v>
      </c>
      <c r="Y34" s="136"/>
      <c r="Z34" s="134"/>
    </row>
    <row r="35" spans="1:27" ht="20.100000000000001" customHeight="1" x14ac:dyDescent="0.15">
      <c r="A35" s="112"/>
      <c r="B35" s="112"/>
      <c r="C35" s="138"/>
      <c r="D35" s="135"/>
      <c r="E35" s="135"/>
      <c r="F35" s="135"/>
      <c r="G35" s="135"/>
      <c r="H35" s="135"/>
      <c r="I35" s="132"/>
      <c r="J35" s="137" t="s">
        <v>30</v>
      </c>
      <c r="K35" s="136"/>
      <c r="L35" s="136"/>
      <c r="M35" s="136"/>
      <c r="N35" s="136"/>
      <c r="O35" s="136"/>
      <c r="P35" s="136"/>
      <c r="Q35" s="136"/>
      <c r="R35" s="136"/>
      <c r="S35" s="136"/>
      <c r="T35" s="136"/>
      <c r="U35" s="136"/>
      <c r="V35" s="136"/>
      <c r="W35" s="136"/>
      <c r="X35" s="136"/>
      <c r="Y35" s="136"/>
      <c r="Z35" s="134"/>
    </row>
    <row r="36" spans="1:27" ht="20.100000000000001" customHeight="1" x14ac:dyDescent="0.15">
      <c r="A36" s="112">
        <f>IFERROR(IF(AND(TRIM($I36)&lt;&gt;"", NOT(AND(ISNUMBER(VALUE(SUBSTITUTE($I36,"-",""))), IFERROR(SEARCH("-",$I36),0)&gt;0))),1001,0),3)</f>
        <v>0</v>
      </c>
      <c r="B36" s="112"/>
      <c r="C36" s="129"/>
      <c r="D36" s="130">
        <v>9</v>
      </c>
      <c r="E36" s="110" t="s">
        <v>31</v>
      </c>
      <c r="I36" s="82"/>
      <c r="J36" s="82"/>
      <c r="K36" s="82"/>
      <c r="L36" s="82"/>
      <c r="M36" s="82"/>
      <c r="N36" s="136"/>
      <c r="O36" s="136"/>
      <c r="P36" s="136"/>
      <c r="Q36" s="136"/>
      <c r="R36" s="136"/>
      <c r="S36" s="136"/>
      <c r="T36" s="136"/>
      <c r="U36" s="136"/>
      <c r="V36" s="136"/>
      <c r="W36" s="136"/>
      <c r="X36" s="136"/>
      <c r="Y36" s="136"/>
      <c r="Z36" s="134"/>
    </row>
    <row r="37" spans="1:27" ht="20.100000000000001" customHeight="1" x14ac:dyDescent="0.15">
      <c r="A37" s="112"/>
      <c r="B37" s="112"/>
      <c r="C37" s="138"/>
      <c r="D37" s="135"/>
      <c r="E37" s="135"/>
      <c r="F37" s="135"/>
      <c r="G37" s="135"/>
      <c r="H37" s="135"/>
      <c r="I37" s="132"/>
      <c r="J37" s="137" t="s">
        <v>30</v>
      </c>
      <c r="K37" s="136"/>
      <c r="L37" s="136"/>
      <c r="M37" s="136"/>
      <c r="N37" s="136"/>
      <c r="O37" s="136"/>
      <c r="P37" s="136"/>
      <c r="Q37" s="136"/>
      <c r="R37" s="136"/>
      <c r="S37" s="136"/>
      <c r="T37" s="136"/>
      <c r="U37" s="136"/>
      <c r="V37" s="136"/>
      <c r="W37" s="136"/>
      <c r="X37" s="136"/>
      <c r="Y37" s="136"/>
      <c r="Z37" s="134"/>
    </row>
    <row r="38" spans="1:27" ht="20.100000000000001" customHeight="1" x14ac:dyDescent="0.15">
      <c r="A38" s="112">
        <f>IFERROR(IF(NOT(IFERROR(SEARCH("@",$I38),0)&gt;0),1001,0),3)</f>
        <v>1001</v>
      </c>
      <c r="B38" s="112"/>
      <c r="C38" s="138"/>
      <c r="D38" s="130">
        <v>10</v>
      </c>
      <c r="E38" s="110" t="s">
        <v>32</v>
      </c>
      <c r="I38" s="82"/>
      <c r="J38" s="82"/>
      <c r="K38" s="82"/>
      <c r="L38" s="82"/>
      <c r="M38" s="82"/>
      <c r="N38" s="82"/>
      <c r="O38" s="82"/>
      <c r="P38" s="82"/>
      <c r="Q38" s="83"/>
      <c r="R38" s="82"/>
      <c r="S38" s="82"/>
      <c r="T38" s="82"/>
      <c r="U38" s="82"/>
      <c r="V38" s="82"/>
      <c r="W38" s="82"/>
      <c r="X38" s="82"/>
      <c r="Y38" s="82"/>
      <c r="Z38" s="134"/>
    </row>
    <row r="39" spans="1:27" ht="20.100000000000001" customHeight="1" x14ac:dyDescent="0.15">
      <c r="A39" s="112"/>
      <c r="B39" s="112"/>
      <c r="C39" s="138"/>
      <c r="D39" s="130"/>
      <c r="I39" s="132"/>
      <c r="J39" s="143" t="s">
        <v>75</v>
      </c>
      <c r="K39" s="144"/>
      <c r="L39" s="137"/>
      <c r="M39" s="137"/>
      <c r="N39" s="137"/>
      <c r="O39" s="137"/>
      <c r="P39" s="137"/>
      <c r="Q39" s="145"/>
      <c r="R39" s="137"/>
      <c r="S39" s="137"/>
      <c r="T39" s="137"/>
      <c r="U39" s="137"/>
      <c r="V39" s="137"/>
      <c r="W39" s="137"/>
      <c r="X39" s="137"/>
      <c r="Y39" s="137"/>
      <c r="Z39" s="135"/>
      <c r="AA39" s="146"/>
    </row>
    <row r="40" spans="1:27" ht="20.100000000000001" customHeight="1" x14ac:dyDescent="0.15">
      <c r="A40" s="112">
        <f>IFERROR(IF(AND($I40&lt;&gt;"一致する", $I40&lt;&gt;"一致しない"),1001,0),3)</f>
        <v>0</v>
      </c>
      <c r="B40" s="112"/>
      <c r="C40" s="129"/>
      <c r="D40" s="130">
        <v>11</v>
      </c>
      <c r="E40" s="110" t="s">
        <v>33</v>
      </c>
      <c r="I40" s="82" t="s">
        <v>34</v>
      </c>
      <c r="J40" s="82"/>
      <c r="K40" s="82"/>
      <c r="L40" s="82"/>
      <c r="M40" s="82"/>
      <c r="N40" s="135"/>
      <c r="O40" s="135"/>
      <c r="P40" s="135"/>
      <c r="Q40" s="135"/>
      <c r="R40" s="135"/>
      <c r="S40" s="135"/>
      <c r="T40" s="135"/>
      <c r="U40" s="135"/>
      <c r="V40" s="135"/>
      <c r="W40" s="135"/>
      <c r="X40" s="135"/>
      <c r="Y40" s="135"/>
      <c r="Z40" s="134"/>
      <c r="AA40" s="135"/>
    </row>
    <row r="41" spans="1:27" ht="20.100000000000001" customHeight="1" x14ac:dyDescent="0.15">
      <c r="A41" s="112"/>
      <c r="B41" s="112"/>
      <c r="C41" s="138"/>
      <c r="D41" s="135"/>
      <c r="E41" s="135"/>
      <c r="F41" s="135"/>
      <c r="G41" s="135"/>
      <c r="H41" s="135"/>
      <c r="I41" s="141"/>
      <c r="J41" s="147" t="s">
        <v>57</v>
      </c>
      <c r="K41" s="137"/>
      <c r="L41" s="137"/>
      <c r="M41" s="137"/>
      <c r="N41" s="137"/>
      <c r="O41" s="137"/>
      <c r="P41" s="137"/>
      <c r="Q41" s="137"/>
      <c r="R41" s="137"/>
      <c r="S41" s="137"/>
      <c r="T41" s="137"/>
      <c r="U41" s="137"/>
      <c r="V41" s="137"/>
      <c r="W41" s="137"/>
      <c r="X41" s="137"/>
      <c r="Y41" s="137"/>
      <c r="Z41" s="148"/>
      <c r="AA41" s="135"/>
    </row>
    <row r="42" spans="1:27" ht="20.100000000000001" customHeight="1" x14ac:dyDescent="0.15">
      <c r="A42" s="112"/>
      <c r="B42" s="112"/>
      <c r="C42" s="149"/>
      <c r="D42" s="150"/>
      <c r="E42" s="150"/>
      <c r="F42" s="150"/>
      <c r="G42" s="150"/>
      <c r="H42" s="150"/>
      <c r="I42" s="151"/>
      <c r="J42" s="151"/>
      <c r="K42" s="152"/>
      <c r="L42" s="151"/>
      <c r="M42" s="151"/>
      <c r="N42" s="151"/>
      <c r="O42" s="151"/>
      <c r="P42" s="151"/>
      <c r="Q42" s="151"/>
      <c r="R42" s="151"/>
      <c r="S42" s="151"/>
      <c r="T42" s="151"/>
      <c r="U42" s="151"/>
      <c r="V42" s="151"/>
      <c r="W42" s="151"/>
      <c r="X42" s="151"/>
      <c r="Y42" s="151"/>
      <c r="Z42" s="153"/>
    </row>
    <row r="43" spans="1:27" ht="15" customHeight="1" x14ac:dyDescent="0.15">
      <c r="A43" s="112"/>
      <c r="B43" s="112"/>
      <c r="C43" s="135"/>
      <c r="D43" s="135"/>
      <c r="E43" s="135"/>
      <c r="F43" s="135"/>
      <c r="G43" s="135"/>
      <c r="H43" s="135"/>
      <c r="I43" s="154"/>
      <c r="J43" s="155"/>
      <c r="K43" s="155"/>
      <c r="L43" s="155"/>
      <c r="M43" s="155"/>
      <c r="N43" s="155"/>
      <c r="O43" s="155"/>
      <c r="P43" s="155"/>
      <c r="Q43" s="155"/>
      <c r="R43" s="155"/>
      <c r="S43" s="155"/>
      <c r="T43" s="155"/>
      <c r="U43" s="155"/>
      <c r="V43" s="155"/>
      <c r="W43" s="155"/>
      <c r="X43" s="155"/>
      <c r="Y43" s="155"/>
      <c r="Z43" s="135"/>
    </row>
    <row r="44" spans="1:27" ht="15.75" hidden="1" customHeight="1" x14ac:dyDescent="0.15">
      <c r="A44" s="112"/>
      <c r="B44" s="112"/>
      <c r="C44" s="135"/>
      <c r="D44" s="135"/>
      <c r="E44" s="135"/>
      <c r="F44" s="135"/>
      <c r="G44" s="135"/>
      <c r="H44" s="135"/>
      <c r="I44" s="155"/>
      <c r="J44" s="135"/>
      <c r="K44" s="135"/>
      <c r="L44" s="135"/>
      <c r="M44" s="135"/>
      <c r="N44" s="135"/>
      <c r="O44" s="135"/>
      <c r="P44" s="135"/>
      <c r="Q44" s="135"/>
      <c r="R44" s="135"/>
      <c r="S44" s="135"/>
      <c r="T44" s="135"/>
      <c r="U44" s="135"/>
      <c r="V44" s="135"/>
      <c r="W44" s="135"/>
      <c r="X44" s="135"/>
      <c r="Y44" s="135"/>
      <c r="Z44" s="135"/>
    </row>
    <row r="45" spans="1:27" ht="15.75" hidden="1" customHeight="1" x14ac:dyDescent="0.15">
      <c r="A45" s="112"/>
      <c r="B45" s="112"/>
      <c r="C45" s="135"/>
      <c r="D45" s="135"/>
      <c r="E45" s="135"/>
      <c r="F45" s="135"/>
      <c r="G45" s="135"/>
      <c r="H45" s="135"/>
      <c r="I45" s="155"/>
      <c r="J45" s="135"/>
      <c r="K45" s="135"/>
      <c r="L45" s="135"/>
      <c r="M45" s="135"/>
      <c r="N45" s="135"/>
      <c r="O45" s="135"/>
      <c r="P45" s="135"/>
      <c r="Q45" s="135"/>
      <c r="R45" s="135"/>
      <c r="S45" s="135"/>
      <c r="T45" s="135"/>
      <c r="U45" s="135"/>
      <c r="V45" s="135"/>
      <c r="W45" s="135"/>
      <c r="X45" s="135"/>
      <c r="Y45" s="135"/>
      <c r="Z45" s="135"/>
    </row>
    <row r="46" spans="1:27" ht="15.75" hidden="1" customHeight="1" x14ac:dyDescent="0.15">
      <c r="A46" s="112"/>
      <c r="B46" s="112"/>
      <c r="C46" s="135"/>
      <c r="D46" s="135"/>
      <c r="E46" s="135"/>
      <c r="F46" s="135"/>
      <c r="G46" s="135"/>
      <c r="H46" s="135"/>
      <c r="I46" s="155"/>
      <c r="J46" s="135"/>
      <c r="K46" s="135"/>
      <c r="L46" s="135"/>
      <c r="M46" s="135"/>
      <c r="N46" s="135"/>
      <c r="O46" s="135"/>
      <c r="P46" s="135"/>
      <c r="Q46" s="135"/>
      <c r="R46" s="135"/>
      <c r="S46" s="135"/>
      <c r="T46" s="135"/>
      <c r="U46" s="135"/>
      <c r="V46" s="135"/>
      <c r="W46" s="135"/>
      <c r="X46" s="135"/>
      <c r="Y46" s="135"/>
      <c r="Z46" s="135"/>
    </row>
    <row r="47" spans="1:27" ht="15.75" hidden="1" customHeight="1" x14ac:dyDescent="0.15">
      <c r="A47" s="112"/>
      <c r="B47" s="112"/>
      <c r="C47" s="135"/>
      <c r="D47" s="135"/>
      <c r="E47" s="135"/>
      <c r="F47" s="135"/>
      <c r="G47" s="135"/>
      <c r="H47" s="135"/>
      <c r="I47" s="155"/>
      <c r="J47" s="135"/>
      <c r="K47" s="135"/>
      <c r="L47" s="135"/>
      <c r="M47" s="135"/>
      <c r="N47" s="135"/>
      <c r="O47" s="135"/>
      <c r="P47" s="135"/>
      <c r="Q47" s="135"/>
      <c r="R47" s="135"/>
      <c r="S47" s="135"/>
      <c r="T47" s="135"/>
      <c r="U47" s="135"/>
      <c r="V47" s="135"/>
      <c r="W47" s="135"/>
      <c r="X47" s="135"/>
      <c r="Y47" s="135"/>
      <c r="Z47" s="135"/>
    </row>
    <row r="48" spans="1:27" ht="15.75" hidden="1" customHeight="1" x14ac:dyDescent="0.15">
      <c r="A48" s="112"/>
      <c r="B48" s="112"/>
      <c r="C48" s="135"/>
      <c r="D48" s="135"/>
      <c r="E48" s="135"/>
      <c r="F48" s="135"/>
      <c r="G48" s="135"/>
      <c r="H48" s="135"/>
      <c r="I48" s="155"/>
      <c r="J48" s="135"/>
      <c r="K48" s="135"/>
      <c r="L48" s="135"/>
      <c r="M48" s="135"/>
      <c r="N48" s="135"/>
      <c r="O48" s="135"/>
      <c r="P48" s="135"/>
      <c r="Q48" s="135"/>
      <c r="R48" s="135"/>
      <c r="S48" s="135"/>
      <c r="T48" s="135"/>
      <c r="U48" s="135"/>
      <c r="V48" s="135"/>
      <c r="W48" s="135"/>
      <c r="X48" s="135"/>
      <c r="Y48" s="135"/>
      <c r="Z48" s="135"/>
    </row>
    <row r="49" spans="1:26" ht="15.75" hidden="1" customHeight="1" x14ac:dyDescent="0.15">
      <c r="A49" s="112"/>
      <c r="B49" s="112"/>
      <c r="C49" s="135"/>
      <c r="D49" s="135"/>
      <c r="E49" s="135"/>
      <c r="F49" s="135"/>
      <c r="G49" s="135"/>
      <c r="H49" s="135"/>
      <c r="I49" s="155"/>
      <c r="J49" s="135"/>
      <c r="K49" s="135"/>
      <c r="L49" s="135"/>
      <c r="M49" s="135"/>
      <c r="N49" s="135"/>
      <c r="O49" s="135"/>
      <c r="P49" s="135"/>
      <c r="Q49" s="135"/>
      <c r="R49" s="135"/>
      <c r="S49" s="135"/>
      <c r="T49" s="135"/>
      <c r="U49" s="135"/>
      <c r="V49" s="135"/>
      <c r="W49" s="135"/>
      <c r="X49" s="135"/>
      <c r="Y49" s="135"/>
      <c r="Z49" s="135"/>
    </row>
    <row r="50" spans="1:26" ht="15.75" hidden="1" customHeight="1" x14ac:dyDescent="0.15">
      <c r="A50" s="112"/>
      <c r="B50" s="112"/>
      <c r="C50" s="135"/>
      <c r="D50" s="135"/>
      <c r="E50" s="135"/>
      <c r="F50" s="135"/>
      <c r="G50" s="135"/>
      <c r="H50" s="135"/>
      <c r="I50" s="155"/>
      <c r="J50" s="135"/>
      <c r="K50" s="135"/>
      <c r="L50" s="135"/>
      <c r="M50" s="135"/>
      <c r="N50" s="135"/>
      <c r="O50" s="135"/>
      <c r="P50" s="135"/>
      <c r="Q50" s="135"/>
      <c r="R50" s="135"/>
      <c r="S50" s="135"/>
      <c r="T50" s="135"/>
      <c r="U50" s="135"/>
      <c r="V50" s="135"/>
      <c r="W50" s="135"/>
      <c r="X50" s="135"/>
      <c r="Y50" s="135"/>
      <c r="Z50" s="135"/>
    </row>
    <row r="51" spans="1:26" ht="15.75" hidden="1" customHeight="1" x14ac:dyDescent="0.15">
      <c r="A51" s="112"/>
      <c r="B51" s="112"/>
      <c r="C51" s="135"/>
      <c r="D51" s="135"/>
      <c r="E51" s="135"/>
      <c r="F51" s="135"/>
      <c r="G51" s="135"/>
      <c r="H51" s="135"/>
      <c r="I51" s="155"/>
      <c r="J51" s="135"/>
      <c r="K51" s="135"/>
      <c r="L51" s="135"/>
      <c r="M51" s="135"/>
      <c r="N51" s="135"/>
      <c r="O51" s="135"/>
      <c r="P51" s="135"/>
      <c r="Q51" s="135"/>
      <c r="R51" s="135"/>
      <c r="S51" s="135"/>
      <c r="T51" s="135"/>
      <c r="U51" s="135"/>
      <c r="V51" s="135"/>
      <c r="W51" s="135"/>
      <c r="X51" s="135"/>
      <c r="Y51" s="135"/>
      <c r="Z51" s="135"/>
    </row>
    <row r="52" spans="1:26" ht="15.75" hidden="1" customHeight="1" x14ac:dyDescent="0.15">
      <c r="A52" s="112"/>
      <c r="B52" s="112"/>
      <c r="C52" s="135"/>
      <c r="D52" s="135"/>
      <c r="E52" s="135"/>
      <c r="F52" s="135"/>
      <c r="G52" s="135"/>
      <c r="H52" s="135"/>
      <c r="I52" s="155"/>
      <c r="J52" s="135"/>
      <c r="K52" s="135"/>
      <c r="L52" s="135"/>
      <c r="M52" s="135"/>
      <c r="N52" s="135"/>
      <c r="O52" s="135"/>
      <c r="P52" s="135"/>
      <c r="Q52" s="135"/>
      <c r="R52" s="135"/>
      <c r="S52" s="135"/>
      <c r="T52" s="135"/>
      <c r="U52" s="135"/>
      <c r="V52" s="135"/>
      <c r="W52" s="135"/>
      <c r="X52" s="135"/>
      <c r="Y52" s="135"/>
      <c r="Z52" s="135"/>
    </row>
    <row r="53" spans="1:26" ht="15.75" hidden="1" customHeight="1" x14ac:dyDescent="0.15">
      <c r="A53" s="112"/>
      <c r="B53" s="112"/>
      <c r="C53" s="135"/>
      <c r="D53" s="135"/>
      <c r="E53" s="135"/>
      <c r="F53" s="135"/>
      <c r="G53" s="135"/>
      <c r="H53" s="135"/>
      <c r="I53" s="155"/>
      <c r="J53" s="135"/>
      <c r="K53" s="135"/>
      <c r="L53" s="135"/>
      <c r="M53" s="135"/>
      <c r="N53" s="135"/>
      <c r="O53" s="135"/>
      <c r="P53" s="135"/>
      <c r="Q53" s="135"/>
      <c r="R53" s="135"/>
      <c r="S53" s="135"/>
      <c r="T53" s="135"/>
      <c r="U53" s="135"/>
      <c r="V53" s="135"/>
      <c r="W53" s="135"/>
      <c r="X53" s="135"/>
      <c r="Y53" s="135"/>
      <c r="Z53" s="135"/>
    </row>
    <row r="54" spans="1:26" ht="15.75" hidden="1" customHeight="1" x14ac:dyDescent="0.15">
      <c r="A54" s="112"/>
      <c r="B54" s="112"/>
      <c r="C54" s="135"/>
      <c r="D54" s="135"/>
      <c r="E54" s="135"/>
      <c r="F54" s="135"/>
      <c r="G54" s="135"/>
      <c r="H54" s="135"/>
      <c r="I54" s="155"/>
      <c r="J54" s="135"/>
      <c r="K54" s="135"/>
      <c r="L54" s="135"/>
      <c r="M54" s="135"/>
      <c r="N54" s="135"/>
      <c r="O54" s="135"/>
      <c r="P54" s="135"/>
      <c r="Q54" s="135"/>
      <c r="R54" s="135"/>
      <c r="S54" s="135"/>
      <c r="T54" s="135"/>
      <c r="U54" s="135"/>
      <c r="V54" s="135"/>
      <c r="W54" s="135"/>
      <c r="X54" s="135"/>
      <c r="Y54" s="135"/>
      <c r="Z54" s="135"/>
    </row>
    <row r="55" spans="1:26" ht="15.75" hidden="1" customHeight="1" x14ac:dyDescent="0.15">
      <c r="A55" s="112"/>
      <c r="B55" s="112"/>
      <c r="C55" s="135"/>
      <c r="D55" s="135"/>
      <c r="E55" s="135"/>
      <c r="F55" s="135"/>
      <c r="G55" s="135"/>
      <c r="H55" s="135"/>
      <c r="I55" s="155"/>
      <c r="J55" s="135"/>
      <c r="K55" s="135"/>
      <c r="L55" s="135"/>
      <c r="M55" s="135"/>
      <c r="N55" s="135"/>
      <c r="O55" s="135"/>
      <c r="P55" s="135"/>
      <c r="Q55" s="135"/>
      <c r="R55" s="135"/>
      <c r="S55" s="135"/>
      <c r="T55" s="135"/>
      <c r="U55" s="135"/>
      <c r="V55" s="135"/>
      <c r="W55" s="135"/>
      <c r="X55" s="135"/>
      <c r="Y55" s="135"/>
      <c r="Z55" s="135"/>
    </row>
    <row r="56" spans="1:26" ht="15.75" hidden="1" customHeight="1" x14ac:dyDescent="0.15">
      <c r="A56" s="112"/>
      <c r="B56" s="112"/>
      <c r="C56" s="135"/>
      <c r="D56" s="135"/>
      <c r="E56" s="135"/>
      <c r="F56" s="135"/>
      <c r="G56" s="135"/>
      <c r="H56" s="135"/>
      <c r="I56" s="155"/>
      <c r="J56" s="135"/>
      <c r="K56" s="135"/>
      <c r="L56" s="135"/>
      <c r="M56" s="135"/>
      <c r="N56" s="135"/>
      <c r="O56" s="135"/>
      <c r="P56" s="135"/>
      <c r="Q56" s="135"/>
      <c r="R56" s="135"/>
      <c r="S56" s="135"/>
      <c r="T56" s="135"/>
      <c r="U56" s="135"/>
      <c r="V56" s="135"/>
      <c r="W56" s="135"/>
      <c r="X56" s="135"/>
      <c r="Y56" s="135"/>
      <c r="Z56" s="135"/>
    </row>
    <row r="57" spans="1:26" ht="15.75" hidden="1" customHeight="1" x14ac:dyDescent="0.15">
      <c r="A57" s="112"/>
      <c r="B57" s="112"/>
      <c r="C57" s="135"/>
      <c r="D57" s="135"/>
      <c r="E57" s="135"/>
      <c r="F57" s="135"/>
      <c r="G57" s="135"/>
      <c r="H57" s="135"/>
      <c r="I57" s="155"/>
      <c r="J57" s="135"/>
      <c r="K57" s="135"/>
      <c r="L57" s="135"/>
      <c r="M57" s="135"/>
      <c r="N57" s="135"/>
      <c r="O57" s="135"/>
      <c r="P57" s="135"/>
      <c r="Q57" s="135"/>
      <c r="R57" s="135"/>
      <c r="S57" s="135"/>
      <c r="T57" s="135"/>
      <c r="U57" s="135"/>
      <c r="V57" s="135"/>
      <c r="W57" s="135"/>
      <c r="X57" s="135"/>
      <c r="Y57" s="135"/>
      <c r="Z57" s="135"/>
    </row>
    <row r="58" spans="1:26" ht="15.75" hidden="1" customHeight="1" x14ac:dyDescent="0.15">
      <c r="A58" s="112"/>
      <c r="B58" s="112"/>
      <c r="C58" s="135"/>
      <c r="D58" s="135"/>
      <c r="E58" s="135"/>
      <c r="F58" s="135"/>
      <c r="G58" s="135"/>
      <c r="H58" s="135"/>
      <c r="I58" s="155"/>
      <c r="J58" s="135"/>
      <c r="K58" s="135"/>
      <c r="L58" s="135"/>
      <c r="M58" s="135"/>
      <c r="N58" s="135"/>
      <c r="O58" s="135"/>
      <c r="P58" s="135"/>
      <c r="Q58" s="135"/>
      <c r="R58" s="135"/>
      <c r="S58" s="135"/>
      <c r="T58" s="135"/>
      <c r="U58" s="135"/>
      <c r="V58" s="135"/>
      <c r="W58" s="135"/>
      <c r="X58" s="135"/>
      <c r="Y58" s="135"/>
      <c r="Z58" s="135"/>
    </row>
    <row r="59" spans="1:26" ht="15" customHeight="1" x14ac:dyDescent="0.15">
      <c r="A59" s="112"/>
      <c r="B59" s="112"/>
      <c r="C59" s="135"/>
      <c r="D59" s="135"/>
      <c r="E59" s="135"/>
      <c r="F59" s="135"/>
      <c r="G59" s="135"/>
      <c r="H59" s="135"/>
      <c r="I59" s="155"/>
      <c r="J59" s="135"/>
      <c r="K59" s="135"/>
      <c r="L59" s="135"/>
      <c r="M59" s="135"/>
      <c r="N59" s="135"/>
      <c r="O59" s="135"/>
      <c r="P59" s="135"/>
      <c r="Q59" s="135"/>
      <c r="R59" s="135"/>
      <c r="S59" s="135"/>
      <c r="T59" s="135"/>
      <c r="U59" s="135"/>
      <c r="V59" s="135"/>
      <c r="W59" s="135"/>
      <c r="X59" s="135"/>
      <c r="Y59" s="135"/>
      <c r="Z59" s="135"/>
    </row>
    <row r="60" spans="1:26" ht="20.100000000000001" customHeight="1" x14ac:dyDescent="0.15">
      <c r="A60" s="112"/>
      <c r="B60" s="112"/>
      <c r="C60" s="122" t="s">
        <v>35</v>
      </c>
      <c r="D60" s="123"/>
      <c r="E60" s="123"/>
      <c r="F60" s="123"/>
      <c r="G60" s="123"/>
      <c r="H60" s="124"/>
      <c r="I60" s="156"/>
    </row>
    <row r="61" spans="1:26" ht="15" customHeight="1" x14ac:dyDescent="0.15">
      <c r="A61" s="112"/>
      <c r="B61" s="112"/>
      <c r="C61" s="125"/>
      <c r="D61" s="126"/>
      <c r="E61" s="126"/>
      <c r="F61" s="126"/>
      <c r="G61" s="126"/>
      <c r="H61" s="126"/>
      <c r="I61" s="127"/>
      <c r="J61" s="127"/>
      <c r="K61" s="127"/>
      <c r="L61" s="127"/>
      <c r="M61" s="127"/>
      <c r="N61" s="127"/>
      <c r="O61" s="127"/>
      <c r="P61" s="127"/>
      <c r="Q61" s="127"/>
      <c r="R61" s="127"/>
      <c r="S61" s="127"/>
      <c r="T61" s="127"/>
      <c r="U61" s="127"/>
      <c r="V61" s="127"/>
      <c r="W61" s="127"/>
      <c r="X61" s="127"/>
      <c r="Y61" s="127"/>
      <c r="Z61" s="128"/>
    </row>
    <row r="62" spans="1:26" ht="20.100000000000001" customHeight="1" x14ac:dyDescent="0.15">
      <c r="A62" s="112"/>
      <c r="B62" s="112"/>
      <c r="C62" s="125"/>
      <c r="D62" s="157" t="s">
        <v>36</v>
      </c>
      <c r="E62" s="157"/>
      <c r="F62" s="157"/>
      <c r="G62" s="157"/>
      <c r="H62" s="157"/>
      <c r="I62" s="157"/>
      <c r="J62" s="157"/>
      <c r="K62" s="157"/>
      <c r="L62" s="157"/>
      <c r="M62" s="157"/>
      <c r="N62" s="157"/>
      <c r="O62" s="157"/>
      <c r="P62" s="157"/>
      <c r="Q62" s="157"/>
      <c r="R62" s="157"/>
      <c r="S62" s="157"/>
      <c r="T62" s="157"/>
      <c r="U62" s="157"/>
      <c r="V62" s="157"/>
      <c r="W62" s="157"/>
      <c r="X62" s="157"/>
      <c r="Y62" s="157"/>
      <c r="Z62" s="134"/>
    </row>
    <row r="63" spans="1:26" ht="20.100000000000001" customHeight="1" x14ac:dyDescent="0.15">
      <c r="A63" s="112">
        <f>IFERROR(IF(AND($I63&lt;&gt;"しない", $I63&lt;&gt;"する"),1001,0),3)</f>
        <v>1001</v>
      </c>
      <c r="B63" s="112"/>
      <c r="C63" s="129"/>
      <c r="D63" s="130">
        <v>1</v>
      </c>
      <c r="E63" s="135" t="s">
        <v>37</v>
      </c>
      <c r="F63" s="135"/>
      <c r="G63" s="135"/>
      <c r="H63" s="135"/>
      <c r="I63" s="82"/>
      <c r="J63" s="82"/>
      <c r="K63" s="82"/>
      <c r="L63" s="82"/>
      <c r="M63" s="82"/>
      <c r="N63" s="135"/>
      <c r="O63" s="135"/>
      <c r="P63" s="135"/>
      <c r="Q63" s="135"/>
      <c r="R63" s="135"/>
      <c r="S63" s="135"/>
      <c r="T63" s="135"/>
      <c r="U63" s="135"/>
      <c r="V63" s="135"/>
      <c r="W63" s="135"/>
      <c r="X63" s="135"/>
      <c r="Y63" s="135"/>
      <c r="Z63" s="134"/>
    </row>
    <row r="64" spans="1:26" ht="20.100000000000001" customHeight="1" x14ac:dyDescent="0.15">
      <c r="A64" s="112"/>
      <c r="B64" s="112"/>
      <c r="C64" s="129"/>
      <c r="D64" s="135"/>
      <c r="E64" s="135"/>
      <c r="F64" s="135"/>
      <c r="G64" s="135"/>
      <c r="H64" s="135"/>
      <c r="I64" s="141"/>
      <c r="J64" s="137" t="s">
        <v>14</v>
      </c>
      <c r="K64" s="136"/>
      <c r="L64" s="136"/>
      <c r="M64" s="136"/>
      <c r="N64" s="136"/>
      <c r="O64" s="136"/>
      <c r="P64" s="136"/>
      <c r="Q64" s="136"/>
      <c r="R64" s="136"/>
      <c r="S64" s="136"/>
      <c r="T64" s="136"/>
      <c r="U64" s="136"/>
      <c r="V64" s="136"/>
      <c r="W64" s="136"/>
      <c r="X64" s="136"/>
      <c r="Y64" s="136"/>
      <c r="Z64" s="134"/>
    </row>
    <row r="65" spans="1:26" ht="20.100000000000001" hidden="1" customHeight="1" x14ac:dyDescent="0.15">
      <c r="A65" s="112"/>
      <c r="B65" s="112"/>
      <c r="C65" s="129"/>
      <c r="D65" s="135"/>
      <c r="E65" s="135"/>
      <c r="F65" s="135"/>
      <c r="G65" s="135"/>
      <c r="H65" s="135"/>
      <c r="I65" s="141"/>
      <c r="J65" s="136"/>
      <c r="K65" s="136"/>
      <c r="L65" s="136"/>
      <c r="M65" s="136"/>
      <c r="N65" s="136"/>
      <c r="O65" s="136"/>
      <c r="P65" s="136"/>
      <c r="Q65" s="136"/>
      <c r="R65" s="136"/>
      <c r="S65" s="136"/>
      <c r="T65" s="136"/>
      <c r="U65" s="136"/>
      <c r="V65" s="136"/>
      <c r="W65" s="136"/>
      <c r="X65" s="136"/>
      <c r="Y65" s="136"/>
      <c r="Z65" s="134"/>
    </row>
    <row r="66" spans="1:26" ht="20.100000000000001" hidden="1" customHeight="1" x14ac:dyDescent="0.15">
      <c r="A66" s="112"/>
      <c r="B66" s="112"/>
      <c r="C66" s="129"/>
      <c r="D66" s="135"/>
      <c r="E66" s="135"/>
      <c r="F66" s="135"/>
      <c r="G66" s="135"/>
      <c r="H66" s="135"/>
      <c r="I66" s="141"/>
      <c r="J66" s="136"/>
      <c r="K66" s="136"/>
      <c r="L66" s="136"/>
      <c r="M66" s="136"/>
      <c r="N66" s="136"/>
      <c r="O66" s="136"/>
      <c r="P66" s="136"/>
      <c r="Q66" s="136"/>
      <c r="R66" s="136"/>
      <c r="S66" s="136"/>
      <c r="T66" s="136"/>
      <c r="U66" s="136"/>
      <c r="V66" s="136"/>
      <c r="W66" s="136"/>
      <c r="X66" s="136"/>
      <c r="Y66" s="136"/>
      <c r="Z66" s="134"/>
    </row>
    <row r="67" spans="1:26" ht="20.100000000000001" hidden="1" customHeight="1" x14ac:dyDescent="0.15">
      <c r="A67" s="112"/>
      <c r="B67" s="112"/>
      <c r="C67" s="129"/>
      <c r="D67" s="135"/>
      <c r="E67" s="135"/>
      <c r="F67" s="135"/>
      <c r="G67" s="135"/>
      <c r="H67" s="135"/>
      <c r="I67" s="141"/>
      <c r="J67" s="136"/>
      <c r="K67" s="136"/>
      <c r="L67" s="136"/>
      <c r="M67" s="136"/>
      <c r="N67" s="136"/>
      <c r="O67" s="136"/>
      <c r="P67" s="136"/>
      <c r="Q67" s="136"/>
      <c r="R67" s="136"/>
      <c r="S67" s="136"/>
      <c r="T67" s="136"/>
      <c r="U67" s="136"/>
      <c r="V67" s="136"/>
      <c r="W67" s="136"/>
      <c r="X67" s="136"/>
      <c r="Y67" s="136"/>
      <c r="Z67" s="134"/>
    </row>
    <row r="68" spans="1:26" ht="20.100000000000001" hidden="1" customHeight="1" x14ac:dyDescent="0.15">
      <c r="A68" s="112"/>
      <c r="B68" s="112"/>
      <c r="C68" s="129"/>
      <c r="D68" s="135"/>
      <c r="E68" s="135"/>
      <c r="F68" s="135"/>
      <c r="G68" s="135"/>
      <c r="H68" s="135"/>
      <c r="I68" s="141"/>
      <c r="J68" s="136"/>
      <c r="K68" s="136"/>
      <c r="L68" s="136"/>
      <c r="M68" s="136"/>
      <c r="N68" s="136"/>
      <c r="O68" s="136"/>
      <c r="P68" s="136"/>
      <c r="Q68" s="136"/>
      <c r="R68" s="136"/>
      <c r="S68" s="136"/>
      <c r="T68" s="136"/>
      <c r="U68" s="136"/>
      <c r="V68" s="136"/>
      <c r="W68" s="136"/>
      <c r="X68" s="136"/>
      <c r="Y68" s="136"/>
      <c r="Z68" s="134"/>
    </row>
    <row r="69" spans="1:26" ht="20.100000000000001" customHeight="1" x14ac:dyDescent="0.15">
      <c r="A69" s="112">
        <f>IFERROR(IF(OR(AND($I63="する",TRIM($I69)=""),AND($I63="しない",NOT(ISBLANK($I69)))),1001,0),3)</f>
        <v>0</v>
      </c>
      <c r="B69" s="112"/>
      <c r="C69" s="129"/>
      <c r="D69" s="130">
        <v>2</v>
      </c>
      <c r="E69" s="110" t="s">
        <v>19</v>
      </c>
      <c r="I69" s="89"/>
      <c r="J69" s="90"/>
      <c r="K69" s="90"/>
      <c r="L69" s="90"/>
      <c r="M69" s="90"/>
      <c r="N69" s="135"/>
      <c r="O69" s="135"/>
      <c r="P69" s="135"/>
      <c r="Q69" s="135"/>
      <c r="R69" s="135"/>
      <c r="S69" s="135"/>
      <c r="T69" s="135"/>
      <c r="U69" s="135"/>
      <c r="V69" s="135"/>
      <c r="W69" s="135"/>
      <c r="X69" s="135"/>
      <c r="Y69" s="135"/>
      <c r="Z69" s="134"/>
    </row>
    <row r="70" spans="1:26" ht="20.100000000000001" customHeight="1" x14ac:dyDescent="0.15">
      <c r="A70" s="112"/>
      <c r="B70" s="112"/>
      <c r="C70" s="129"/>
      <c r="D70" s="130"/>
      <c r="E70" s="135"/>
      <c r="F70" s="135"/>
      <c r="G70" s="135"/>
      <c r="H70" s="135"/>
      <c r="I70" s="132"/>
      <c r="J70" s="137" t="s">
        <v>73</v>
      </c>
      <c r="K70" s="136"/>
      <c r="L70" s="136"/>
      <c r="M70" s="136"/>
      <c r="N70" s="136"/>
      <c r="O70" s="136"/>
      <c r="P70" s="136"/>
      <c r="Q70" s="136"/>
      <c r="R70" s="136"/>
      <c r="S70" s="136"/>
      <c r="T70" s="136"/>
      <c r="U70" s="136"/>
      <c r="V70" s="136"/>
      <c r="W70" s="136"/>
      <c r="X70" s="136"/>
      <c r="Y70" s="136"/>
      <c r="Z70" s="134"/>
    </row>
    <row r="71" spans="1:26" ht="20.100000000000001" customHeight="1" x14ac:dyDescent="0.15">
      <c r="A71" s="112">
        <f>IFERROR(IF(OR(AND($I63="する",AND($I71&lt;&gt;"", OR(ISERROR(FIND("@"&amp;LEFT($I71,3)&amp;"@", 都道府県3))=FALSE, ISERROR(FIND("@"&amp;LEFT($I71,4)&amp;"@",都道府県4))=FALSE))=FALSE),AND($I63="しない",NOT(ISBLANK($I71)))),1001,0),3)</f>
        <v>0</v>
      </c>
      <c r="B71" s="112"/>
      <c r="C71" s="129"/>
      <c r="D71" s="130">
        <v>3</v>
      </c>
      <c r="E71" s="110" t="s">
        <v>20</v>
      </c>
      <c r="I71" s="91"/>
      <c r="J71" s="91"/>
      <c r="K71" s="91"/>
      <c r="L71" s="91"/>
      <c r="M71" s="91"/>
      <c r="N71" s="91"/>
      <c r="O71" s="91"/>
      <c r="P71" s="91"/>
      <c r="Q71" s="92"/>
      <c r="R71" s="91"/>
      <c r="S71" s="91"/>
      <c r="T71" s="91"/>
      <c r="U71" s="91"/>
      <c r="V71" s="91"/>
      <c r="W71" s="91"/>
      <c r="X71" s="91"/>
      <c r="Y71" s="91"/>
      <c r="Z71" s="134"/>
    </row>
    <row r="72" spans="1:26" ht="20.100000000000001" customHeight="1" x14ac:dyDescent="0.15">
      <c r="A72" s="112"/>
      <c r="B72" s="112"/>
      <c r="C72" s="129"/>
      <c r="D72" s="130"/>
      <c r="E72" s="135"/>
      <c r="F72" s="135"/>
      <c r="G72" s="135"/>
      <c r="H72" s="135"/>
      <c r="I72" s="132"/>
      <c r="J72" s="137" t="s">
        <v>21</v>
      </c>
      <c r="K72" s="136"/>
      <c r="L72" s="136"/>
      <c r="M72" s="136"/>
      <c r="N72" s="136"/>
      <c r="O72" s="136"/>
      <c r="P72" s="136"/>
      <c r="Q72" s="136"/>
      <c r="R72" s="136"/>
      <c r="S72" s="136"/>
      <c r="T72" s="136"/>
      <c r="U72" s="136"/>
      <c r="V72" s="136"/>
      <c r="W72" s="136"/>
      <c r="X72" s="136"/>
      <c r="Y72" s="136"/>
      <c r="Z72" s="134"/>
    </row>
    <row r="73" spans="1:26" ht="20.100000000000001" customHeight="1" x14ac:dyDescent="0.15">
      <c r="A73" s="112">
        <f>IFERROR(IF(OR(AND($I63="する",TRIM($I73)=""),AND($I63="しない",NOT(ISBLANK($I73)))),1001,0),3)</f>
        <v>0</v>
      </c>
      <c r="B73" s="112"/>
      <c r="C73" s="129"/>
      <c r="D73" s="130">
        <v>4</v>
      </c>
      <c r="E73" s="110" t="s">
        <v>48</v>
      </c>
      <c r="I73" s="82"/>
      <c r="J73" s="82"/>
      <c r="K73" s="82"/>
      <c r="L73" s="82"/>
      <c r="M73" s="82"/>
      <c r="N73" s="82"/>
      <c r="O73" s="82"/>
      <c r="P73" s="82"/>
      <c r="Q73" s="96"/>
      <c r="R73" s="82"/>
      <c r="S73" s="82"/>
      <c r="T73" s="82"/>
      <c r="U73" s="82"/>
      <c r="V73" s="82"/>
      <c r="W73" s="82"/>
      <c r="X73" s="82"/>
      <c r="Y73" s="82"/>
      <c r="Z73" s="134"/>
    </row>
    <row r="74" spans="1:26" ht="30" customHeight="1" x14ac:dyDescent="0.15">
      <c r="A74" s="112"/>
      <c r="B74" s="112"/>
      <c r="C74" s="138"/>
      <c r="D74" s="135"/>
      <c r="I74" s="132"/>
      <c r="J74" s="158" t="s">
        <v>210</v>
      </c>
      <c r="K74" s="158"/>
      <c r="L74" s="158"/>
      <c r="M74" s="158"/>
      <c r="N74" s="158"/>
      <c r="O74" s="158"/>
      <c r="P74" s="158"/>
      <c r="Q74" s="158"/>
      <c r="R74" s="158"/>
      <c r="S74" s="158"/>
      <c r="T74" s="158"/>
      <c r="U74" s="158"/>
      <c r="V74" s="158"/>
      <c r="W74" s="158"/>
      <c r="X74" s="158"/>
      <c r="Y74" s="158"/>
      <c r="Z74" s="134"/>
    </row>
    <row r="75" spans="1:26" ht="20.100000000000001" customHeight="1" x14ac:dyDescent="0.15">
      <c r="A75" s="112">
        <f>IFERROR(IF(OR(AND($I63="する",TRIM($I75)=""),AND($I63="しない",NOT(ISBLANK($I75)))),1001,0),3)</f>
        <v>0</v>
      </c>
      <c r="B75" s="112"/>
      <c r="C75" s="129"/>
      <c r="D75" s="130">
        <v>5</v>
      </c>
      <c r="E75" s="110" t="s">
        <v>22</v>
      </c>
      <c r="I75" s="82"/>
      <c r="J75" s="82"/>
      <c r="K75" s="82"/>
      <c r="L75" s="82"/>
      <c r="M75" s="82"/>
      <c r="N75" s="82"/>
      <c r="O75" s="82"/>
      <c r="P75" s="82"/>
      <c r="Q75" s="82"/>
      <c r="R75" s="82"/>
      <c r="S75" s="82"/>
      <c r="T75" s="82"/>
      <c r="U75" s="82"/>
      <c r="V75" s="82"/>
      <c r="W75" s="82"/>
      <c r="X75" s="82"/>
      <c r="Y75" s="82"/>
      <c r="Z75" s="134"/>
    </row>
    <row r="76" spans="1:26" ht="30" customHeight="1" x14ac:dyDescent="0.15">
      <c r="A76" s="112"/>
      <c r="B76" s="112"/>
      <c r="C76" s="138"/>
      <c r="D76" s="135"/>
      <c r="E76" s="135"/>
      <c r="F76" s="135"/>
      <c r="G76" s="135"/>
      <c r="H76" s="135"/>
      <c r="I76" s="132"/>
      <c r="J76" s="158" t="s">
        <v>209</v>
      </c>
      <c r="K76" s="158"/>
      <c r="L76" s="158"/>
      <c r="M76" s="158"/>
      <c r="N76" s="158"/>
      <c r="O76" s="158"/>
      <c r="P76" s="158"/>
      <c r="Q76" s="158"/>
      <c r="R76" s="158"/>
      <c r="S76" s="158"/>
      <c r="T76" s="158"/>
      <c r="U76" s="158"/>
      <c r="V76" s="158"/>
      <c r="W76" s="158"/>
      <c r="X76" s="158"/>
      <c r="Y76" s="158"/>
      <c r="Z76" s="134"/>
    </row>
    <row r="77" spans="1:26" ht="20.100000000000001" customHeight="1" x14ac:dyDescent="0.15">
      <c r="A77" s="112">
        <f>IFERROR(IF(OR(AND($I63="する",TRIM($I77)=""),AND($I63="しない",NOT(ISBLANK($I77)))),1001,0),3)</f>
        <v>0</v>
      </c>
      <c r="B77" s="112"/>
      <c r="C77" s="129"/>
      <c r="D77" s="130">
        <v>6</v>
      </c>
      <c r="E77" s="110" t="s">
        <v>38</v>
      </c>
      <c r="I77" s="82"/>
      <c r="J77" s="82"/>
      <c r="K77" s="82"/>
      <c r="L77" s="82"/>
      <c r="M77" s="82"/>
      <c r="N77" s="82"/>
      <c r="O77" s="82"/>
      <c r="P77" s="82"/>
      <c r="Q77" s="82"/>
      <c r="R77" s="82"/>
      <c r="S77" s="82"/>
      <c r="T77" s="82"/>
      <c r="U77" s="82"/>
      <c r="V77" s="82"/>
      <c r="W77" s="82"/>
      <c r="X77" s="82"/>
      <c r="Y77" s="82"/>
      <c r="Z77" s="134"/>
    </row>
    <row r="78" spans="1:26" ht="20.100000000000001" customHeight="1" x14ac:dyDescent="0.15">
      <c r="A78" s="112"/>
      <c r="B78" s="112"/>
      <c r="C78" s="138"/>
      <c r="D78" s="135"/>
      <c r="E78" s="135"/>
      <c r="F78" s="135"/>
      <c r="G78" s="135"/>
      <c r="H78" s="135"/>
      <c r="I78" s="132"/>
      <c r="J78" s="147" t="s">
        <v>56</v>
      </c>
      <c r="K78" s="136"/>
      <c r="L78" s="136"/>
      <c r="M78" s="136"/>
      <c r="N78" s="136"/>
      <c r="O78" s="136"/>
      <c r="P78" s="136"/>
      <c r="Q78" s="136"/>
      <c r="R78" s="136"/>
      <c r="S78" s="136"/>
      <c r="T78" s="136"/>
      <c r="U78" s="136"/>
      <c r="V78" s="136"/>
      <c r="W78" s="136"/>
      <c r="X78" s="136"/>
      <c r="Y78" s="136"/>
      <c r="Z78" s="134"/>
    </row>
    <row r="79" spans="1:26" ht="20.100000000000001" customHeight="1" x14ac:dyDescent="0.15">
      <c r="A79" s="112">
        <f>IFERROR(IF(OR(AND($I63="する",OR(TRIM($I79)="", NOT(OR(IFERROR(SEARCH(" ",$I79),0)&gt;0, IFERROR(SEARCH("　",$I79),0)&gt;0)))),AND($I63="しない",NOT(ISBLANK($I79)))),1001,0),3)</f>
        <v>0</v>
      </c>
      <c r="B79" s="112"/>
      <c r="C79" s="129"/>
      <c r="D79" s="130">
        <v>7</v>
      </c>
      <c r="E79" s="110" t="s">
        <v>39</v>
      </c>
      <c r="I79" s="82"/>
      <c r="J79" s="82"/>
      <c r="K79" s="82"/>
      <c r="L79" s="82"/>
      <c r="M79" s="82"/>
      <c r="N79" s="82"/>
      <c r="O79" s="82"/>
      <c r="P79" s="82"/>
      <c r="Q79" s="82"/>
      <c r="R79" s="82"/>
      <c r="S79" s="82"/>
      <c r="T79" s="82"/>
      <c r="U79" s="82"/>
      <c r="V79" s="82"/>
      <c r="W79" s="82"/>
      <c r="X79" s="82"/>
      <c r="Y79" s="82"/>
      <c r="Z79" s="134"/>
    </row>
    <row r="80" spans="1:26" ht="20.100000000000001" customHeight="1" x14ac:dyDescent="0.15">
      <c r="A80" s="112"/>
      <c r="B80" s="112"/>
      <c r="C80" s="138"/>
      <c r="D80" s="135"/>
      <c r="E80" s="159" t="s">
        <v>50</v>
      </c>
      <c r="F80" s="135"/>
      <c r="G80" s="135"/>
      <c r="H80" s="135"/>
      <c r="I80" s="141"/>
      <c r="J80" s="137" t="s">
        <v>24</v>
      </c>
      <c r="K80" s="137"/>
      <c r="L80" s="137"/>
      <c r="M80" s="137"/>
      <c r="N80" s="137"/>
      <c r="O80" s="137"/>
      <c r="P80" s="137"/>
      <c r="Q80" s="137"/>
      <c r="R80" s="137"/>
      <c r="S80" s="137"/>
      <c r="T80" s="137"/>
      <c r="U80" s="137"/>
      <c r="V80" s="137"/>
      <c r="W80" s="137"/>
      <c r="X80" s="137"/>
      <c r="Y80" s="137"/>
      <c r="Z80" s="134"/>
    </row>
    <row r="81" spans="1:27" ht="20.100000000000001" customHeight="1" x14ac:dyDescent="0.15">
      <c r="A81" s="112">
        <f>IFERROR(IF(OR(AND($I63="する",OR(TRIM($I81)="", NOT(OR(IFERROR(SEARCH(" ",$I81),0)&gt;0, IFERROR(SEARCH("　",$I81),0)&gt;0)))),AND($I63="しない",NOT(ISBLANK($I81)))),1001,0),3)</f>
        <v>0</v>
      </c>
      <c r="B81" s="112"/>
      <c r="C81" s="129"/>
      <c r="D81" s="130">
        <v>8</v>
      </c>
      <c r="E81" s="110" t="s">
        <v>39</v>
      </c>
      <c r="I81" s="82"/>
      <c r="J81" s="82"/>
      <c r="K81" s="82"/>
      <c r="L81" s="82"/>
      <c r="M81" s="82"/>
      <c r="N81" s="82"/>
      <c r="O81" s="82"/>
      <c r="P81" s="82"/>
      <c r="Q81" s="82"/>
      <c r="R81" s="82"/>
      <c r="S81" s="82"/>
      <c r="T81" s="82"/>
      <c r="U81" s="82"/>
      <c r="V81" s="82"/>
      <c r="W81" s="82"/>
      <c r="X81" s="82"/>
      <c r="Y81" s="82"/>
      <c r="Z81" s="134"/>
    </row>
    <row r="82" spans="1:27" ht="20.100000000000001" customHeight="1" x14ac:dyDescent="0.15">
      <c r="A82" s="112"/>
      <c r="B82" s="112"/>
      <c r="C82" s="138"/>
      <c r="D82" s="135"/>
      <c r="E82" s="135"/>
      <c r="F82" s="135"/>
      <c r="G82" s="135"/>
      <c r="H82" s="135"/>
      <c r="I82" s="141"/>
      <c r="J82" s="137" t="s">
        <v>26</v>
      </c>
      <c r="K82" s="137"/>
      <c r="L82" s="137"/>
      <c r="M82" s="137"/>
      <c r="N82" s="137"/>
      <c r="O82" s="137"/>
      <c r="P82" s="137"/>
      <c r="Q82" s="137"/>
      <c r="R82" s="137"/>
      <c r="S82" s="137"/>
      <c r="T82" s="137"/>
      <c r="U82" s="137"/>
      <c r="V82" s="137"/>
      <c r="W82" s="137"/>
      <c r="X82" s="137"/>
      <c r="Y82" s="137"/>
      <c r="Z82" s="134"/>
    </row>
    <row r="83" spans="1:27" ht="20.100000000000001" customHeight="1" x14ac:dyDescent="0.15">
      <c r="A83" s="112">
        <f>IFERROR(IF(OR(AND($I63="する",NOT(AND(TRIM($I83)&lt;&gt;"",ISNUMBER(VALUE(SUBSTITUTE($I83,"-",""))),IFERROR(SEARCH("-",$I83),0)&gt;0))), AND($I63="しない",NOT(ISBLANK($I83)))),1001,0),3)</f>
        <v>0</v>
      </c>
      <c r="B83" s="112"/>
      <c r="C83" s="129"/>
      <c r="D83" s="130">
        <v>9</v>
      </c>
      <c r="E83" s="110" t="s">
        <v>27</v>
      </c>
      <c r="I83" s="82"/>
      <c r="J83" s="82"/>
      <c r="K83" s="82"/>
      <c r="L83" s="82"/>
      <c r="M83" s="82"/>
      <c r="O83" s="142" t="s">
        <v>28</v>
      </c>
      <c r="P83" s="1"/>
      <c r="Q83" s="110" t="s">
        <v>29</v>
      </c>
      <c r="Y83" s="136"/>
      <c r="Z83" s="134"/>
    </row>
    <row r="84" spans="1:27" ht="20.100000000000001" customHeight="1" x14ac:dyDescent="0.15">
      <c r="A84" s="112">
        <f>IFERROR(IF(AND($I63="しない",NOT(ISBLANK($P83))),1001,0),3)</f>
        <v>0</v>
      </c>
      <c r="B84" s="112"/>
      <c r="C84" s="138"/>
      <c r="D84" s="135"/>
      <c r="E84" s="135"/>
      <c r="F84" s="135"/>
      <c r="G84" s="135"/>
      <c r="H84" s="135"/>
      <c r="I84" s="132"/>
      <c r="J84" s="137" t="s">
        <v>30</v>
      </c>
      <c r="K84" s="136"/>
      <c r="L84" s="136"/>
      <c r="M84" s="136"/>
      <c r="N84" s="136"/>
      <c r="O84" s="136"/>
      <c r="P84" s="136"/>
      <c r="Q84" s="136"/>
      <c r="R84" s="136"/>
      <c r="S84" s="136"/>
      <c r="T84" s="136"/>
      <c r="U84" s="136"/>
      <c r="V84" s="136"/>
      <c r="W84" s="136"/>
      <c r="X84" s="136"/>
      <c r="Y84" s="136"/>
      <c r="Z84" s="134"/>
    </row>
    <row r="85" spans="1:27" ht="20.100000000000001" customHeight="1" x14ac:dyDescent="0.15">
      <c r="A85" s="112">
        <f>IFERROR(IF(OR(AND($I63="する",AND(TRIM($I85)&lt;&gt;"",NOT(AND(ISNUMBER(VALUE(SUBSTITUTE($I85,"-",""))),IFERROR(SEARCH("-",$I85),0)&gt;0)))), AND($I63="しない",NOT(ISBLANK($I85)))),1001,0),3)</f>
        <v>0</v>
      </c>
      <c r="B85" s="112"/>
      <c r="C85" s="129"/>
      <c r="D85" s="130">
        <v>10</v>
      </c>
      <c r="E85" s="110" t="s">
        <v>31</v>
      </c>
      <c r="I85" s="82"/>
      <c r="J85" s="82"/>
      <c r="K85" s="82"/>
      <c r="L85" s="82"/>
      <c r="M85" s="82"/>
      <c r="N85" s="136"/>
      <c r="O85" s="136"/>
      <c r="P85" s="136"/>
      <c r="Q85" s="136"/>
      <c r="R85" s="136"/>
      <c r="S85" s="136"/>
      <c r="T85" s="136"/>
      <c r="U85" s="136"/>
      <c r="V85" s="136"/>
      <c r="W85" s="136"/>
      <c r="X85" s="136"/>
      <c r="Y85" s="136"/>
      <c r="Z85" s="134"/>
    </row>
    <row r="86" spans="1:27" ht="20.100000000000001" customHeight="1" x14ac:dyDescent="0.15">
      <c r="A86" s="112"/>
      <c r="B86" s="112"/>
      <c r="C86" s="138"/>
      <c r="D86" s="135"/>
      <c r="E86" s="135"/>
      <c r="F86" s="135"/>
      <c r="G86" s="135"/>
      <c r="H86" s="135"/>
      <c r="I86" s="132"/>
      <c r="J86" s="137" t="s">
        <v>30</v>
      </c>
      <c r="K86" s="136"/>
      <c r="L86" s="136"/>
      <c r="M86" s="136"/>
      <c r="N86" s="136"/>
      <c r="O86" s="136"/>
      <c r="P86" s="136"/>
      <c r="Q86" s="136"/>
      <c r="R86" s="136"/>
      <c r="S86" s="136"/>
      <c r="T86" s="136"/>
      <c r="U86" s="136"/>
      <c r="V86" s="136"/>
      <c r="W86" s="136"/>
      <c r="X86" s="136"/>
      <c r="Y86" s="136"/>
      <c r="Z86" s="134"/>
    </row>
    <row r="87" spans="1:27" ht="20.100000000000001" customHeight="1" x14ac:dyDescent="0.15">
      <c r="A87" s="112">
        <f>IFERROR(IF(OR(AND($I63="する",NOT(IFERROR(SEARCH("@",$I87),0)&gt;0)),AND($I63="しない",NOT(ISBLANK($I87)))),1001,0),3)</f>
        <v>0</v>
      </c>
      <c r="B87" s="112"/>
      <c r="C87" s="138"/>
      <c r="D87" s="130">
        <v>11</v>
      </c>
      <c r="E87" s="110" t="s">
        <v>32</v>
      </c>
      <c r="I87" s="82"/>
      <c r="J87" s="82"/>
      <c r="K87" s="82"/>
      <c r="L87" s="82"/>
      <c r="M87" s="82"/>
      <c r="N87" s="82"/>
      <c r="O87" s="82"/>
      <c r="P87" s="82"/>
      <c r="Q87" s="83"/>
      <c r="R87" s="82"/>
      <c r="S87" s="82"/>
      <c r="T87" s="82"/>
      <c r="U87" s="82"/>
      <c r="V87" s="82"/>
      <c r="W87" s="82"/>
      <c r="X87" s="82"/>
      <c r="Y87" s="82"/>
      <c r="Z87" s="134"/>
    </row>
    <row r="88" spans="1:27" ht="20.100000000000001" customHeight="1" x14ac:dyDescent="0.15">
      <c r="A88" s="112"/>
      <c r="B88" s="112"/>
      <c r="C88" s="138"/>
      <c r="D88" s="130"/>
      <c r="I88" s="132"/>
      <c r="J88" s="143" t="s">
        <v>75</v>
      </c>
      <c r="K88" s="160"/>
      <c r="L88" s="136"/>
      <c r="M88" s="136"/>
      <c r="N88" s="136"/>
      <c r="O88" s="136"/>
      <c r="P88" s="136"/>
      <c r="Q88" s="161"/>
      <c r="R88" s="136"/>
      <c r="S88" s="136"/>
      <c r="T88" s="136"/>
      <c r="U88" s="136"/>
      <c r="V88" s="136"/>
      <c r="W88" s="136"/>
      <c r="X88" s="136"/>
      <c r="Y88" s="136"/>
      <c r="Z88" s="135"/>
      <c r="AA88" s="146"/>
    </row>
    <row r="89" spans="1:27" ht="20.100000000000001" customHeight="1" x14ac:dyDescent="0.15">
      <c r="A89" s="112"/>
      <c r="B89" s="112"/>
      <c r="C89" s="149"/>
      <c r="D89" s="150"/>
      <c r="E89" s="150"/>
      <c r="F89" s="150"/>
      <c r="G89" s="150"/>
      <c r="H89" s="150"/>
      <c r="I89" s="162"/>
      <c r="J89" s="163"/>
      <c r="K89" s="164"/>
      <c r="L89" s="163"/>
      <c r="M89" s="163"/>
      <c r="N89" s="163"/>
      <c r="O89" s="163"/>
      <c r="P89" s="163"/>
      <c r="Q89" s="165"/>
      <c r="R89" s="163"/>
      <c r="S89" s="163"/>
      <c r="T89" s="163"/>
      <c r="U89" s="163"/>
      <c r="V89" s="163"/>
      <c r="W89" s="163"/>
      <c r="X89" s="163"/>
      <c r="Y89" s="163"/>
      <c r="Z89" s="150"/>
      <c r="AA89" s="146"/>
    </row>
    <row r="90" spans="1:27" ht="20.100000000000001" customHeight="1" x14ac:dyDescent="0.15">
      <c r="A90" s="112"/>
      <c r="B90" s="112"/>
      <c r="C90" s="135"/>
      <c r="D90" s="135"/>
      <c r="E90" s="135"/>
      <c r="F90" s="135"/>
      <c r="G90" s="135"/>
      <c r="H90" s="135"/>
      <c r="I90" s="154"/>
      <c r="J90" s="135"/>
      <c r="K90" s="166"/>
      <c r="L90" s="135"/>
      <c r="M90" s="135"/>
      <c r="N90" s="135"/>
      <c r="O90" s="135"/>
      <c r="P90" s="135"/>
      <c r="Q90" s="135"/>
      <c r="R90" s="135"/>
      <c r="S90" s="135"/>
      <c r="T90" s="135"/>
      <c r="U90" s="135"/>
      <c r="V90" s="135"/>
      <c r="W90" s="135"/>
      <c r="X90" s="135"/>
      <c r="Y90" s="135"/>
      <c r="Z90" s="135"/>
    </row>
    <row r="91" spans="1:27" ht="15.75" hidden="1" customHeight="1" x14ac:dyDescent="0.15">
      <c r="A91" s="112"/>
      <c r="B91" s="112"/>
      <c r="C91" s="135"/>
      <c r="D91" s="135"/>
      <c r="E91" s="135"/>
      <c r="F91" s="135"/>
      <c r="G91" s="135"/>
      <c r="H91" s="135"/>
      <c r="I91" s="154"/>
      <c r="J91" s="135"/>
      <c r="K91" s="166"/>
      <c r="L91" s="135"/>
      <c r="M91" s="135"/>
      <c r="N91" s="135"/>
      <c r="O91" s="135"/>
      <c r="P91" s="135"/>
      <c r="Q91" s="135"/>
      <c r="R91" s="135"/>
      <c r="S91" s="135"/>
      <c r="T91" s="135"/>
      <c r="U91" s="135"/>
      <c r="V91" s="135"/>
      <c r="W91" s="135"/>
      <c r="X91" s="135"/>
      <c r="Y91" s="135"/>
      <c r="Z91" s="135"/>
    </row>
    <row r="92" spans="1:27" ht="15.75" hidden="1" customHeight="1" x14ac:dyDescent="0.15">
      <c r="A92" s="112"/>
      <c r="B92" s="112"/>
      <c r="C92" s="135"/>
      <c r="D92" s="135"/>
      <c r="E92" s="135"/>
      <c r="F92" s="135"/>
      <c r="G92" s="135"/>
      <c r="H92" s="135"/>
      <c r="I92" s="154"/>
      <c r="J92" s="135"/>
      <c r="K92" s="166"/>
      <c r="L92" s="135"/>
      <c r="M92" s="135"/>
      <c r="N92" s="135"/>
      <c r="O92" s="135"/>
      <c r="P92" s="135"/>
      <c r="Q92" s="135"/>
      <c r="R92" s="135"/>
      <c r="S92" s="135"/>
      <c r="T92" s="135"/>
      <c r="U92" s="135"/>
      <c r="V92" s="135"/>
      <c r="W92" s="135"/>
      <c r="X92" s="135"/>
      <c r="Y92" s="135"/>
      <c r="Z92" s="135"/>
    </row>
    <row r="93" spans="1:27" ht="15.75" hidden="1" customHeight="1" x14ac:dyDescent="0.15">
      <c r="A93" s="112"/>
      <c r="B93" s="112"/>
      <c r="C93" s="135"/>
      <c r="D93" s="135"/>
      <c r="E93" s="135"/>
      <c r="F93" s="135"/>
      <c r="G93" s="135"/>
      <c r="H93" s="135"/>
      <c r="I93" s="154"/>
      <c r="J93" s="135"/>
      <c r="K93" s="166"/>
      <c r="L93" s="135"/>
      <c r="M93" s="135"/>
      <c r="N93" s="135"/>
      <c r="O93" s="135"/>
      <c r="P93" s="135"/>
      <c r="Q93" s="135"/>
      <c r="R93" s="135"/>
      <c r="S93" s="135"/>
      <c r="T93" s="135"/>
      <c r="U93" s="135"/>
      <c r="V93" s="135"/>
      <c r="W93" s="135"/>
      <c r="X93" s="135"/>
      <c r="Y93" s="135"/>
      <c r="Z93" s="135"/>
    </row>
    <row r="94" spans="1:27" ht="15.75" hidden="1" customHeight="1" x14ac:dyDescent="0.15">
      <c r="A94" s="112"/>
      <c r="B94" s="112"/>
      <c r="C94" s="135"/>
      <c r="D94" s="135"/>
      <c r="E94" s="135"/>
      <c r="F94" s="135"/>
      <c r="G94" s="135"/>
      <c r="H94" s="135"/>
      <c r="I94" s="154"/>
      <c r="J94" s="135"/>
      <c r="K94" s="166"/>
      <c r="L94" s="135"/>
      <c r="M94" s="135"/>
      <c r="N94" s="135"/>
      <c r="O94" s="135"/>
      <c r="P94" s="135"/>
      <c r="Q94" s="135"/>
      <c r="R94" s="135"/>
      <c r="S94" s="135"/>
      <c r="T94" s="135"/>
      <c r="U94" s="135"/>
      <c r="V94" s="135"/>
      <c r="W94" s="135"/>
      <c r="X94" s="135"/>
      <c r="Y94" s="135"/>
      <c r="Z94" s="135"/>
    </row>
    <row r="95" spans="1:27" ht="15.75" hidden="1" customHeight="1" x14ac:dyDescent="0.15">
      <c r="A95" s="112"/>
      <c r="B95" s="112"/>
      <c r="C95" s="135"/>
      <c r="D95" s="135"/>
      <c r="E95" s="135"/>
      <c r="F95" s="135"/>
      <c r="G95" s="135"/>
      <c r="H95" s="135"/>
      <c r="I95" s="154"/>
      <c r="J95" s="135"/>
      <c r="K95" s="166"/>
      <c r="L95" s="135"/>
      <c r="M95" s="135"/>
      <c r="N95" s="135"/>
      <c r="O95" s="135"/>
      <c r="P95" s="135"/>
      <c r="Q95" s="135"/>
      <c r="R95" s="135"/>
      <c r="S95" s="135"/>
      <c r="T95" s="135"/>
      <c r="U95" s="135"/>
      <c r="V95" s="135"/>
      <c r="W95" s="135"/>
      <c r="X95" s="135"/>
      <c r="Y95" s="135"/>
      <c r="Z95" s="135"/>
    </row>
    <row r="96" spans="1:27" ht="15.75" hidden="1" customHeight="1" x14ac:dyDescent="0.15">
      <c r="A96" s="112"/>
      <c r="B96" s="112"/>
      <c r="C96" s="135"/>
      <c r="D96" s="135"/>
      <c r="E96" s="135"/>
      <c r="F96" s="135"/>
      <c r="G96" s="135"/>
      <c r="H96" s="135"/>
      <c r="I96" s="154"/>
      <c r="J96" s="135"/>
      <c r="K96" s="166"/>
      <c r="L96" s="135"/>
      <c r="M96" s="135"/>
      <c r="N96" s="135"/>
      <c r="O96" s="135"/>
      <c r="P96" s="135"/>
      <c r="Q96" s="135"/>
      <c r="R96" s="135"/>
      <c r="S96" s="135"/>
      <c r="T96" s="135"/>
      <c r="U96" s="135"/>
      <c r="V96" s="135"/>
      <c r="W96" s="135"/>
      <c r="X96" s="135"/>
      <c r="Y96" s="135"/>
      <c r="Z96" s="135"/>
    </row>
    <row r="97" spans="1:26" ht="15.75" hidden="1" customHeight="1" x14ac:dyDescent="0.15">
      <c r="A97" s="112"/>
      <c r="B97" s="112"/>
      <c r="C97" s="135"/>
      <c r="D97" s="135"/>
      <c r="E97" s="135"/>
      <c r="F97" s="135"/>
      <c r="G97" s="135"/>
      <c r="H97" s="135"/>
      <c r="I97" s="154"/>
      <c r="J97" s="135"/>
      <c r="K97" s="166"/>
      <c r="L97" s="135"/>
      <c r="M97" s="135"/>
      <c r="N97" s="135"/>
      <c r="O97" s="135"/>
      <c r="P97" s="135"/>
      <c r="Q97" s="135"/>
      <c r="R97" s="135"/>
      <c r="S97" s="135"/>
      <c r="T97" s="135"/>
      <c r="U97" s="135"/>
      <c r="V97" s="135"/>
      <c r="W97" s="135"/>
      <c r="X97" s="135"/>
      <c r="Y97" s="135"/>
      <c r="Z97" s="135"/>
    </row>
    <row r="98" spans="1:26" ht="15.75" hidden="1" customHeight="1" x14ac:dyDescent="0.15">
      <c r="A98" s="112"/>
      <c r="B98" s="112"/>
      <c r="C98" s="135"/>
      <c r="D98" s="135"/>
      <c r="E98" s="135"/>
      <c r="F98" s="135"/>
      <c r="G98" s="135"/>
      <c r="H98" s="135"/>
      <c r="I98" s="154"/>
      <c r="J98" s="135"/>
      <c r="K98" s="166"/>
      <c r="L98" s="135"/>
      <c r="M98" s="135"/>
      <c r="N98" s="135"/>
      <c r="O98" s="135"/>
      <c r="P98" s="135"/>
      <c r="Q98" s="135"/>
      <c r="R98" s="135"/>
      <c r="S98" s="135"/>
      <c r="T98" s="135"/>
      <c r="U98" s="135"/>
      <c r="V98" s="135"/>
      <c r="W98" s="135"/>
      <c r="X98" s="135"/>
      <c r="Y98" s="135"/>
      <c r="Z98" s="135"/>
    </row>
    <row r="99" spans="1:26" ht="15.75" hidden="1" customHeight="1" x14ac:dyDescent="0.15">
      <c r="A99" s="112"/>
      <c r="B99" s="112"/>
      <c r="C99" s="135"/>
      <c r="D99" s="135"/>
      <c r="E99" s="135"/>
      <c r="F99" s="135"/>
      <c r="G99" s="135"/>
      <c r="H99" s="135"/>
      <c r="I99" s="154"/>
      <c r="J99" s="135"/>
      <c r="K99" s="166"/>
      <c r="L99" s="135"/>
      <c r="M99" s="135"/>
      <c r="N99" s="135"/>
      <c r="O99" s="135"/>
      <c r="P99" s="135"/>
      <c r="Q99" s="135"/>
      <c r="R99" s="135"/>
      <c r="S99" s="135"/>
      <c r="T99" s="135"/>
      <c r="U99" s="135"/>
      <c r="V99" s="135"/>
      <c r="W99" s="135"/>
      <c r="X99" s="135"/>
      <c r="Y99" s="135"/>
      <c r="Z99" s="135"/>
    </row>
    <row r="100" spans="1:26" ht="15.75" hidden="1" customHeight="1" x14ac:dyDescent="0.15">
      <c r="A100" s="112"/>
      <c r="B100" s="112"/>
      <c r="C100" s="135"/>
      <c r="D100" s="135"/>
      <c r="E100" s="135"/>
      <c r="F100" s="135"/>
      <c r="G100" s="135"/>
      <c r="H100" s="135"/>
      <c r="I100" s="154"/>
      <c r="J100" s="135"/>
      <c r="K100" s="166"/>
      <c r="L100" s="135"/>
      <c r="M100" s="135"/>
      <c r="N100" s="135"/>
      <c r="O100" s="135"/>
      <c r="P100" s="135"/>
      <c r="Q100" s="135"/>
      <c r="R100" s="135"/>
      <c r="S100" s="135"/>
      <c r="T100" s="135"/>
      <c r="U100" s="135"/>
      <c r="V100" s="135"/>
      <c r="W100" s="135"/>
      <c r="X100" s="135"/>
      <c r="Y100" s="135"/>
      <c r="Z100" s="135"/>
    </row>
    <row r="101" spans="1:26" ht="15.75" hidden="1" customHeight="1" x14ac:dyDescent="0.15">
      <c r="A101" s="112"/>
      <c r="B101" s="112"/>
      <c r="C101" s="135"/>
      <c r="D101" s="135"/>
      <c r="E101" s="135"/>
      <c r="F101" s="135"/>
      <c r="G101" s="135"/>
      <c r="H101" s="135"/>
      <c r="I101" s="154"/>
      <c r="J101" s="135"/>
      <c r="K101" s="166"/>
      <c r="L101" s="135"/>
      <c r="M101" s="135"/>
      <c r="N101" s="135"/>
      <c r="O101" s="135"/>
      <c r="P101" s="135"/>
      <c r="Q101" s="135"/>
      <c r="R101" s="135"/>
      <c r="S101" s="135"/>
      <c r="T101" s="135"/>
      <c r="U101" s="135"/>
      <c r="V101" s="135"/>
      <c r="W101" s="135"/>
      <c r="X101" s="135"/>
      <c r="Y101" s="135"/>
      <c r="Z101" s="135"/>
    </row>
    <row r="102" spans="1:26" ht="15.75" hidden="1" customHeight="1" x14ac:dyDescent="0.15">
      <c r="A102" s="112"/>
      <c r="B102" s="112"/>
      <c r="C102" s="135"/>
      <c r="D102" s="135"/>
      <c r="E102" s="135"/>
      <c r="F102" s="135"/>
      <c r="G102" s="135"/>
      <c r="H102" s="135"/>
      <c r="I102" s="154"/>
      <c r="J102" s="135"/>
      <c r="K102" s="166"/>
      <c r="L102" s="135"/>
      <c r="M102" s="135"/>
      <c r="N102" s="135"/>
      <c r="O102" s="135"/>
      <c r="P102" s="135"/>
      <c r="Q102" s="135"/>
      <c r="R102" s="135"/>
      <c r="S102" s="135"/>
      <c r="T102" s="135"/>
      <c r="U102" s="135"/>
      <c r="V102" s="135"/>
      <c r="W102" s="135"/>
      <c r="X102" s="135"/>
      <c r="Y102" s="135"/>
      <c r="Z102" s="135"/>
    </row>
    <row r="103" spans="1:26" ht="15.75" hidden="1" customHeight="1" x14ac:dyDescent="0.15">
      <c r="A103" s="112"/>
      <c r="B103" s="112"/>
      <c r="C103" s="135"/>
      <c r="D103" s="135"/>
      <c r="E103" s="135"/>
      <c r="F103" s="135"/>
      <c r="G103" s="135"/>
      <c r="H103" s="135"/>
      <c r="I103" s="154"/>
      <c r="J103" s="135"/>
      <c r="K103" s="166"/>
      <c r="L103" s="135"/>
      <c r="M103" s="135"/>
      <c r="N103" s="135"/>
      <c r="O103" s="135"/>
      <c r="P103" s="135"/>
      <c r="Q103" s="135"/>
      <c r="R103" s="135"/>
      <c r="S103" s="135"/>
      <c r="T103" s="135"/>
      <c r="U103" s="135"/>
      <c r="V103" s="135"/>
      <c r="W103" s="135"/>
      <c r="X103" s="135"/>
      <c r="Y103" s="135"/>
      <c r="Z103" s="135"/>
    </row>
    <row r="104" spans="1:26" ht="15.75" hidden="1" customHeight="1" x14ac:dyDescent="0.15">
      <c r="A104" s="112"/>
      <c r="B104" s="112"/>
      <c r="C104" s="135"/>
      <c r="D104" s="135"/>
      <c r="E104" s="135"/>
      <c r="F104" s="135"/>
      <c r="G104" s="135"/>
      <c r="H104" s="135"/>
      <c r="I104" s="154"/>
      <c r="J104" s="135"/>
      <c r="K104" s="166"/>
      <c r="L104" s="135"/>
      <c r="M104" s="135"/>
      <c r="N104" s="135"/>
      <c r="O104" s="135"/>
      <c r="P104" s="135"/>
      <c r="Q104" s="135"/>
      <c r="R104" s="135"/>
      <c r="S104" s="135"/>
      <c r="T104" s="135"/>
      <c r="U104" s="135"/>
      <c r="V104" s="135"/>
      <c r="W104" s="135"/>
      <c r="X104" s="135"/>
      <c r="Y104" s="135"/>
      <c r="Z104" s="135"/>
    </row>
    <row r="105" spans="1:26" ht="15.75" hidden="1" customHeight="1" x14ac:dyDescent="0.15">
      <c r="A105" s="112"/>
      <c r="B105" s="112"/>
      <c r="C105" s="135"/>
      <c r="D105" s="135"/>
      <c r="E105" s="135"/>
      <c r="F105" s="135"/>
      <c r="G105" s="135"/>
      <c r="H105" s="135"/>
      <c r="I105" s="154"/>
      <c r="J105" s="135"/>
      <c r="K105" s="166"/>
      <c r="L105" s="135"/>
      <c r="M105" s="135"/>
      <c r="N105" s="135"/>
      <c r="O105" s="135"/>
      <c r="P105" s="135"/>
      <c r="Q105" s="135"/>
      <c r="R105" s="135"/>
      <c r="S105" s="135"/>
      <c r="T105" s="135"/>
      <c r="U105" s="135"/>
      <c r="V105" s="135"/>
      <c r="W105" s="135"/>
      <c r="X105" s="135"/>
      <c r="Y105" s="135"/>
      <c r="Z105" s="135"/>
    </row>
    <row r="106" spans="1:26" ht="15.75" hidden="1" customHeight="1" x14ac:dyDescent="0.15">
      <c r="A106" s="112"/>
      <c r="B106" s="112"/>
      <c r="C106" s="135"/>
      <c r="D106" s="135"/>
      <c r="E106" s="135"/>
      <c r="F106" s="135"/>
      <c r="G106" s="135"/>
      <c r="H106" s="135"/>
      <c r="I106" s="154"/>
      <c r="J106" s="135"/>
      <c r="K106" s="166"/>
      <c r="L106" s="135"/>
      <c r="M106" s="135"/>
      <c r="N106" s="135"/>
      <c r="O106" s="135"/>
      <c r="P106" s="135"/>
      <c r="Q106" s="135"/>
      <c r="R106" s="135"/>
      <c r="S106" s="135"/>
      <c r="T106" s="135"/>
      <c r="U106" s="135"/>
      <c r="V106" s="135"/>
      <c r="W106" s="135"/>
      <c r="X106" s="135"/>
      <c r="Y106" s="135"/>
      <c r="Z106" s="135"/>
    </row>
    <row r="107" spans="1:26" ht="15.75" hidden="1" customHeight="1" x14ac:dyDescent="0.15">
      <c r="A107" s="112"/>
      <c r="B107" s="112"/>
      <c r="C107" s="135"/>
      <c r="D107" s="135"/>
      <c r="E107" s="135"/>
      <c r="F107" s="135"/>
      <c r="G107" s="135"/>
      <c r="H107" s="135"/>
      <c r="I107" s="154"/>
      <c r="J107" s="135"/>
      <c r="K107" s="166"/>
      <c r="L107" s="135"/>
      <c r="M107" s="135"/>
      <c r="N107" s="135"/>
      <c r="O107" s="135"/>
      <c r="P107" s="135"/>
      <c r="Q107" s="135"/>
      <c r="R107" s="135"/>
      <c r="S107" s="135"/>
      <c r="T107" s="135"/>
      <c r="U107" s="135"/>
      <c r="V107" s="135"/>
      <c r="W107" s="135"/>
      <c r="X107" s="135"/>
      <c r="Y107" s="135"/>
      <c r="Z107" s="135"/>
    </row>
    <row r="108" spans="1:26" ht="20.100000000000001" customHeight="1" x14ac:dyDescent="0.15">
      <c r="A108" s="112"/>
      <c r="B108" s="112"/>
      <c r="C108" s="135"/>
      <c r="D108" s="135"/>
      <c r="E108" s="135"/>
      <c r="F108" s="135"/>
      <c r="G108" s="135"/>
      <c r="H108" s="135"/>
      <c r="I108" s="154"/>
      <c r="J108" s="135"/>
      <c r="K108" s="166"/>
      <c r="L108" s="135"/>
      <c r="M108" s="135"/>
      <c r="N108" s="135"/>
      <c r="O108" s="135"/>
      <c r="P108" s="135"/>
      <c r="Q108" s="135"/>
      <c r="R108" s="135"/>
      <c r="S108" s="135"/>
      <c r="T108" s="135"/>
      <c r="U108" s="135"/>
      <c r="V108" s="135"/>
      <c r="W108" s="135"/>
      <c r="X108" s="135"/>
      <c r="Y108" s="135"/>
      <c r="Z108" s="135"/>
    </row>
    <row r="109" spans="1:26" ht="20.100000000000001" customHeight="1" x14ac:dyDescent="0.15">
      <c r="A109" s="112"/>
      <c r="B109" s="112"/>
      <c r="C109" s="122" t="s">
        <v>40</v>
      </c>
      <c r="D109" s="123"/>
      <c r="E109" s="123"/>
      <c r="F109" s="123"/>
      <c r="G109" s="123"/>
      <c r="H109" s="124"/>
      <c r="Q109" s="167"/>
    </row>
    <row r="110" spans="1:26" ht="15" customHeight="1" x14ac:dyDescent="0.15">
      <c r="A110" s="112"/>
      <c r="B110" s="112"/>
      <c r="C110" s="168"/>
      <c r="D110" s="169"/>
      <c r="E110" s="169"/>
      <c r="F110" s="169"/>
      <c r="G110" s="169"/>
      <c r="H110" s="169"/>
      <c r="I110" s="170"/>
      <c r="J110" s="127"/>
      <c r="K110" s="170"/>
      <c r="L110" s="127"/>
      <c r="M110" s="127"/>
      <c r="N110" s="127"/>
      <c r="O110" s="127"/>
      <c r="P110" s="127"/>
      <c r="Q110" s="171"/>
      <c r="R110" s="127"/>
      <c r="S110" s="127"/>
      <c r="T110" s="127"/>
      <c r="U110" s="127"/>
      <c r="V110" s="127"/>
      <c r="W110" s="127"/>
      <c r="X110" s="127"/>
      <c r="Y110" s="127"/>
      <c r="Z110" s="128"/>
    </row>
    <row r="111" spans="1:26" ht="30" customHeight="1" x14ac:dyDescent="0.15">
      <c r="A111" s="112"/>
      <c r="B111" s="112"/>
      <c r="C111" s="168"/>
      <c r="D111" s="172" t="s">
        <v>62</v>
      </c>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34"/>
    </row>
    <row r="112" spans="1:26" ht="20.100000000000001" customHeight="1" x14ac:dyDescent="0.15">
      <c r="A112" s="112"/>
      <c r="B112" s="112"/>
      <c r="C112" s="129"/>
      <c r="D112" s="130">
        <v>1</v>
      </c>
      <c r="E112" s="110" t="s">
        <v>41</v>
      </c>
      <c r="I112" s="82"/>
      <c r="J112" s="82"/>
      <c r="K112" s="82"/>
      <c r="L112" s="82"/>
      <c r="M112" s="82"/>
      <c r="N112" s="82"/>
      <c r="O112" s="82"/>
      <c r="P112" s="82"/>
      <c r="Q112" s="88"/>
      <c r="R112" s="82"/>
      <c r="S112" s="82"/>
      <c r="T112" s="82"/>
      <c r="U112" s="82"/>
      <c r="V112" s="82"/>
      <c r="W112" s="82"/>
      <c r="X112" s="82"/>
      <c r="Y112" s="82"/>
      <c r="Z112" s="134"/>
    </row>
    <row r="113" spans="1:26" ht="20.100000000000001" customHeight="1" x14ac:dyDescent="0.15">
      <c r="A113" s="112"/>
      <c r="B113" s="112"/>
      <c r="C113" s="129"/>
      <c r="D113" s="130"/>
      <c r="E113" s="135"/>
      <c r="F113" s="135"/>
      <c r="G113" s="135"/>
      <c r="H113" s="135"/>
      <c r="I113" s="141"/>
      <c r="J113" s="137" t="s">
        <v>42</v>
      </c>
      <c r="K113" s="160"/>
      <c r="L113" s="136"/>
      <c r="M113" s="136"/>
      <c r="N113" s="136"/>
      <c r="O113" s="136"/>
      <c r="P113" s="136"/>
      <c r="Q113" s="173"/>
      <c r="R113" s="136"/>
      <c r="S113" s="136"/>
      <c r="T113" s="136"/>
      <c r="U113" s="136"/>
      <c r="V113" s="136"/>
      <c r="W113" s="136"/>
      <c r="X113" s="136"/>
      <c r="Y113" s="136"/>
      <c r="Z113" s="134"/>
    </row>
    <row r="114" spans="1:26" ht="20.100000000000001" customHeight="1" x14ac:dyDescent="0.15">
      <c r="A114" s="112">
        <f>IFERROR(IF(AND(TRIM($I114)&lt;&gt;"", NOT(OR(IFERROR(SEARCH(" ",$I114),0)&gt;0, IFERROR(SEARCH("　",$I114),0)&gt;0))),1001,0),3)</f>
        <v>0</v>
      </c>
      <c r="B114" s="112"/>
      <c r="C114" s="129"/>
      <c r="D114" s="130">
        <f>D112+1</f>
        <v>2</v>
      </c>
      <c r="E114" s="110" t="s">
        <v>51</v>
      </c>
      <c r="I114" s="82"/>
      <c r="J114" s="82"/>
      <c r="K114" s="82"/>
      <c r="L114" s="82"/>
      <c r="M114" s="82"/>
      <c r="N114" s="82"/>
      <c r="O114" s="82"/>
      <c r="P114" s="82"/>
      <c r="Q114" s="82"/>
      <c r="R114" s="82"/>
      <c r="S114" s="82"/>
      <c r="T114" s="82"/>
      <c r="U114" s="82"/>
      <c r="V114" s="82"/>
      <c r="W114" s="82"/>
      <c r="X114" s="82"/>
      <c r="Y114" s="82"/>
      <c r="Z114" s="134"/>
    </row>
    <row r="115" spans="1:26" ht="20.100000000000001" customHeight="1" x14ac:dyDescent="0.15">
      <c r="A115" s="112"/>
      <c r="B115" s="112"/>
      <c r="C115" s="129"/>
      <c r="D115" s="130"/>
      <c r="E115" s="135"/>
      <c r="F115" s="135"/>
      <c r="G115" s="135"/>
      <c r="H115" s="135"/>
      <c r="I115" s="141"/>
      <c r="J115" s="137" t="s">
        <v>24</v>
      </c>
      <c r="K115" s="137"/>
      <c r="L115" s="137"/>
      <c r="M115" s="137"/>
      <c r="N115" s="137"/>
      <c r="O115" s="137"/>
      <c r="P115" s="137"/>
      <c r="Q115" s="137"/>
      <c r="R115" s="137"/>
      <c r="S115" s="137"/>
      <c r="T115" s="137"/>
      <c r="U115" s="137"/>
      <c r="V115" s="137"/>
      <c r="W115" s="137"/>
      <c r="X115" s="137"/>
      <c r="Y115" s="137"/>
      <c r="Z115" s="134"/>
    </row>
    <row r="116" spans="1:26" ht="20.100000000000001" customHeight="1" x14ac:dyDescent="0.15">
      <c r="A116" s="112">
        <f>IFERROR(IF(AND(TRIM($I116)&lt;&gt;"", NOT(OR(IFERROR(SEARCH(" ",$I116),0)&gt;0, IFERROR(SEARCH("　",$I116),0)&gt;0))),1001,0),3)</f>
        <v>0</v>
      </c>
      <c r="B116" s="112"/>
      <c r="C116" s="129"/>
      <c r="D116" s="130">
        <f>D114+1</f>
        <v>3</v>
      </c>
      <c r="E116" s="110" t="s">
        <v>52</v>
      </c>
      <c r="I116" s="82"/>
      <c r="J116" s="82"/>
      <c r="K116" s="82"/>
      <c r="L116" s="82"/>
      <c r="M116" s="82"/>
      <c r="N116" s="82"/>
      <c r="O116" s="82"/>
      <c r="P116" s="82"/>
      <c r="Q116" s="82"/>
      <c r="R116" s="82"/>
      <c r="S116" s="82"/>
      <c r="T116" s="82"/>
      <c r="U116" s="82"/>
      <c r="V116" s="82"/>
      <c r="W116" s="82"/>
      <c r="X116" s="82"/>
      <c r="Y116" s="82"/>
      <c r="Z116" s="134"/>
    </row>
    <row r="117" spans="1:26" ht="20.100000000000001" customHeight="1" x14ac:dyDescent="0.15">
      <c r="A117" s="112"/>
      <c r="B117" s="112"/>
      <c r="C117" s="129"/>
      <c r="D117" s="135"/>
      <c r="E117" s="135"/>
      <c r="F117" s="135"/>
      <c r="G117" s="135"/>
      <c r="H117" s="135"/>
      <c r="I117" s="141"/>
      <c r="J117" s="137" t="s">
        <v>26</v>
      </c>
      <c r="K117" s="137"/>
      <c r="L117" s="137"/>
      <c r="M117" s="137"/>
      <c r="N117" s="137"/>
      <c r="O117" s="137"/>
      <c r="P117" s="137"/>
      <c r="Q117" s="137"/>
      <c r="R117" s="137"/>
      <c r="S117" s="137"/>
      <c r="T117" s="137"/>
      <c r="U117" s="137"/>
      <c r="V117" s="137"/>
      <c r="W117" s="137"/>
      <c r="X117" s="137"/>
      <c r="Y117" s="137"/>
      <c r="Z117" s="134"/>
    </row>
    <row r="118" spans="1:26" ht="20.100000000000001" customHeight="1" x14ac:dyDescent="0.15">
      <c r="A118" s="112"/>
      <c r="B118" s="112"/>
      <c r="C118" s="129"/>
      <c r="D118" s="130">
        <f>D116+1</f>
        <v>4</v>
      </c>
      <c r="E118" s="110" t="s">
        <v>19</v>
      </c>
      <c r="I118" s="89"/>
      <c r="J118" s="90"/>
      <c r="K118" s="90"/>
      <c r="L118" s="90"/>
      <c r="M118" s="90"/>
      <c r="N118" s="135"/>
      <c r="O118" s="135"/>
      <c r="P118" s="135"/>
      <c r="Q118" s="135"/>
      <c r="R118" s="135"/>
      <c r="S118" s="135"/>
      <c r="T118" s="135"/>
      <c r="U118" s="135"/>
      <c r="V118" s="135"/>
      <c r="W118" s="135"/>
      <c r="X118" s="135"/>
      <c r="Y118" s="135"/>
      <c r="Z118" s="134"/>
    </row>
    <row r="119" spans="1:26" ht="20.100000000000001" customHeight="1" x14ac:dyDescent="0.15">
      <c r="A119" s="112"/>
      <c r="B119" s="112"/>
      <c r="C119" s="129"/>
      <c r="D119" s="130"/>
      <c r="E119" s="135"/>
      <c r="F119" s="135"/>
      <c r="G119" s="135"/>
      <c r="H119" s="135"/>
      <c r="I119" s="132"/>
      <c r="J119" s="137" t="s">
        <v>74</v>
      </c>
      <c r="K119" s="136"/>
      <c r="L119" s="136"/>
      <c r="M119" s="136"/>
      <c r="N119" s="136"/>
      <c r="O119" s="136"/>
      <c r="P119" s="136"/>
      <c r="Q119" s="136"/>
      <c r="R119" s="136"/>
      <c r="S119" s="136"/>
      <c r="T119" s="136"/>
      <c r="U119" s="136"/>
      <c r="V119" s="136"/>
      <c r="W119" s="136"/>
      <c r="X119" s="136"/>
      <c r="Y119" s="136"/>
      <c r="Z119" s="134"/>
    </row>
    <row r="120" spans="1:26" ht="20.100000000000001" customHeight="1" x14ac:dyDescent="0.15">
      <c r="A120" s="112">
        <f>IFERROR(IF(AND(TRIM($I120)&lt;&gt;"", AND(OR(ISERROR(FIND("@"&amp;LEFT($I120,3)&amp;"@", 都道府県3))=FALSE, ISERROR(FIND("@"&amp;LEFT($I120,4)&amp;"@",都道府県4))=FALSE))=FALSE),1001,0),3)</f>
        <v>0</v>
      </c>
      <c r="B120" s="112"/>
      <c r="C120" s="129"/>
      <c r="D120" s="130">
        <f>D118+1</f>
        <v>5</v>
      </c>
      <c r="E120" s="110" t="s">
        <v>20</v>
      </c>
      <c r="I120" s="91"/>
      <c r="J120" s="91"/>
      <c r="K120" s="91"/>
      <c r="L120" s="91"/>
      <c r="M120" s="91"/>
      <c r="N120" s="91"/>
      <c r="O120" s="91"/>
      <c r="P120" s="91"/>
      <c r="Q120" s="92"/>
      <c r="R120" s="91"/>
      <c r="S120" s="91"/>
      <c r="T120" s="91"/>
      <c r="U120" s="91"/>
      <c r="V120" s="91"/>
      <c r="W120" s="91"/>
      <c r="X120" s="91"/>
      <c r="Y120" s="91"/>
      <c r="Z120" s="134"/>
    </row>
    <row r="121" spans="1:26" ht="20.100000000000001" customHeight="1" x14ac:dyDescent="0.15">
      <c r="A121" s="112"/>
      <c r="B121" s="112"/>
      <c r="C121" s="129"/>
      <c r="D121" s="130"/>
      <c r="E121" s="135"/>
      <c r="F121" s="135"/>
      <c r="G121" s="135"/>
      <c r="H121" s="135"/>
      <c r="I121" s="132"/>
      <c r="J121" s="137" t="s">
        <v>53</v>
      </c>
      <c r="K121" s="136"/>
      <c r="L121" s="136"/>
      <c r="M121" s="136"/>
      <c r="N121" s="136"/>
      <c r="O121" s="136"/>
      <c r="P121" s="136"/>
      <c r="Q121" s="136"/>
      <c r="R121" s="136"/>
      <c r="S121" s="136"/>
      <c r="T121" s="136"/>
      <c r="U121" s="136"/>
      <c r="V121" s="136"/>
      <c r="W121" s="136"/>
      <c r="X121" s="136"/>
      <c r="Y121" s="136"/>
      <c r="Z121" s="134"/>
    </row>
    <row r="122" spans="1:26" ht="20.100000000000001" customHeight="1" x14ac:dyDescent="0.15">
      <c r="A122" s="112">
        <f>IFERROR(IF(AND(TRIM($I122)&lt;&gt;"", NOT(AND(ISNUMBER(VALUE(SUBSTITUTE($I122,"-",""))), IFERROR(SEARCH("-",$I122),0)&gt;0))),1001,0),3)</f>
        <v>0</v>
      </c>
      <c r="B122" s="112"/>
      <c r="C122" s="129"/>
      <c r="D122" s="130">
        <f>D120+1</f>
        <v>6</v>
      </c>
      <c r="E122" s="110" t="s">
        <v>27</v>
      </c>
      <c r="I122" s="82"/>
      <c r="J122" s="82"/>
      <c r="K122" s="82"/>
      <c r="L122" s="82"/>
      <c r="M122" s="82"/>
      <c r="O122" s="142" t="s">
        <v>28</v>
      </c>
      <c r="P122" s="1"/>
      <c r="Q122" s="110" t="s">
        <v>29</v>
      </c>
      <c r="Y122" s="136"/>
      <c r="Z122" s="134"/>
    </row>
    <row r="123" spans="1:26" ht="20.100000000000001" customHeight="1" x14ac:dyDescent="0.15">
      <c r="A123" s="112"/>
      <c r="B123" s="112"/>
      <c r="C123" s="138"/>
      <c r="D123" s="135"/>
      <c r="E123" s="135"/>
      <c r="F123" s="135"/>
      <c r="G123" s="135"/>
      <c r="H123" s="135"/>
      <c r="I123" s="132"/>
      <c r="J123" s="137" t="s">
        <v>54</v>
      </c>
      <c r="K123" s="136"/>
      <c r="L123" s="136"/>
      <c r="M123" s="136"/>
      <c r="N123" s="136"/>
      <c r="O123" s="136"/>
      <c r="P123" s="136"/>
      <c r="Q123" s="136"/>
      <c r="R123" s="136"/>
      <c r="S123" s="136"/>
      <c r="T123" s="136"/>
      <c r="U123" s="136"/>
      <c r="V123" s="136"/>
      <c r="W123" s="136"/>
      <c r="X123" s="136"/>
      <c r="Y123" s="136"/>
      <c r="Z123" s="134"/>
    </row>
    <row r="124" spans="1:26" ht="20.100000000000001" customHeight="1" x14ac:dyDescent="0.15">
      <c r="A124" s="112">
        <f>IFERROR(IF(AND(TRIM($I124)&lt;&gt;"", NOT(AND(ISNUMBER(VALUE(SUBSTITUTE($I124,"-",""))), IFERROR(SEARCH("-",$I124),0)&gt;0))),1001,0),3)</f>
        <v>0</v>
      </c>
      <c r="B124" s="112"/>
      <c r="C124" s="129"/>
      <c r="D124" s="130">
        <f>D122+1</f>
        <v>7</v>
      </c>
      <c r="E124" s="110" t="s">
        <v>31</v>
      </c>
      <c r="I124" s="82"/>
      <c r="J124" s="82"/>
      <c r="K124" s="82"/>
      <c r="L124" s="82"/>
      <c r="M124" s="82"/>
      <c r="N124" s="136"/>
      <c r="O124" s="136"/>
      <c r="P124" s="136"/>
      <c r="Q124" s="136"/>
      <c r="R124" s="136"/>
      <c r="S124" s="136"/>
      <c r="T124" s="136"/>
      <c r="U124" s="136"/>
      <c r="V124" s="136"/>
      <c r="W124" s="136"/>
      <c r="X124" s="136"/>
      <c r="Y124" s="136"/>
      <c r="Z124" s="134"/>
    </row>
    <row r="125" spans="1:26" ht="20.100000000000001" customHeight="1" x14ac:dyDescent="0.15">
      <c r="A125" s="112"/>
      <c r="B125" s="112"/>
      <c r="C125" s="138"/>
      <c r="D125" s="135"/>
      <c r="E125" s="135"/>
      <c r="F125" s="135"/>
      <c r="G125" s="135"/>
      <c r="H125" s="135"/>
      <c r="I125" s="132"/>
      <c r="J125" s="137" t="s">
        <v>54</v>
      </c>
      <c r="K125" s="136"/>
      <c r="L125" s="136"/>
      <c r="M125" s="136"/>
      <c r="N125" s="136"/>
      <c r="O125" s="136"/>
      <c r="P125" s="136"/>
      <c r="Q125" s="136"/>
      <c r="R125" s="136"/>
      <c r="S125" s="136"/>
      <c r="T125" s="136"/>
      <c r="U125" s="136"/>
      <c r="V125" s="136"/>
      <c r="W125" s="136"/>
      <c r="X125" s="136"/>
      <c r="Y125" s="136"/>
      <c r="Z125" s="134"/>
    </row>
    <row r="126" spans="1:26" ht="20.100000000000001" customHeight="1" x14ac:dyDescent="0.15">
      <c r="A126" s="112">
        <f>IFERROR(IF(AND(TRIM($I126)&lt;&gt;"", NOT(IFERROR(SEARCH("@",$I126),0)&gt;0)),1001,0),3)</f>
        <v>0</v>
      </c>
      <c r="B126" s="112"/>
      <c r="C126" s="129"/>
      <c r="D126" s="130">
        <f>D124+1</f>
        <v>8</v>
      </c>
      <c r="E126" s="110" t="s">
        <v>32</v>
      </c>
      <c r="I126" s="82"/>
      <c r="J126" s="82"/>
      <c r="K126" s="82"/>
      <c r="L126" s="82"/>
      <c r="M126" s="82"/>
      <c r="N126" s="82"/>
      <c r="O126" s="82"/>
      <c r="P126" s="82"/>
      <c r="Q126" s="83"/>
      <c r="R126" s="82"/>
      <c r="S126" s="82"/>
      <c r="T126" s="82"/>
      <c r="U126" s="82"/>
      <c r="V126" s="82"/>
      <c r="W126" s="82"/>
      <c r="X126" s="82"/>
      <c r="Y126" s="82"/>
      <c r="Z126" s="134"/>
    </row>
    <row r="127" spans="1:26" ht="20.100000000000001" customHeight="1" x14ac:dyDescent="0.15">
      <c r="A127" s="112"/>
      <c r="B127" s="112"/>
      <c r="C127" s="138"/>
      <c r="D127" s="135"/>
      <c r="E127" s="135"/>
      <c r="F127" s="135"/>
      <c r="G127" s="135"/>
      <c r="H127" s="135"/>
      <c r="I127" s="132"/>
      <c r="J127" s="143" t="s">
        <v>77</v>
      </c>
      <c r="K127" s="160"/>
      <c r="L127" s="136"/>
      <c r="M127" s="136"/>
      <c r="N127" s="136"/>
      <c r="O127" s="136"/>
      <c r="P127" s="136"/>
      <c r="Q127" s="161"/>
      <c r="R127" s="136"/>
      <c r="S127" s="136"/>
      <c r="T127" s="136"/>
      <c r="U127" s="136"/>
      <c r="V127" s="136"/>
      <c r="W127" s="136"/>
      <c r="X127" s="136"/>
      <c r="Y127" s="136"/>
      <c r="Z127" s="134"/>
    </row>
    <row r="128" spans="1:26" ht="20.100000000000001" customHeight="1" x14ac:dyDescent="0.15">
      <c r="A128" s="112"/>
      <c r="B128" s="112"/>
      <c r="C128" s="149"/>
      <c r="D128" s="150"/>
      <c r="E128" s="150"/>
      <c r="F128" s="150"/>
      <c r="G128" s="150"/>
      <c r="H128" s="150"/>
      <c r="I128" s="152"/>
      <c r="J128" s="151"/>
      <c r="K128" s="152"/>
      <c r="L128" s="151"/>
      <c r="M128" s="151"/>
      <c r="N128" s="151"/>
      <c r="O128" s="151"/>
      <c r="P128" s="151"/>
      <c r="Q128" s="174"/>
      <c r="R128" s="151"/>
      <c r="S128" s="151"/>
      <c r="T128" s="151"/>
      <c r="U128" s="151"/>
      <c r="V128" s="151"/>
      <c r="W128" s="151"/>
      <c r="X128" s="151"/>
      <c r="Y128" s="151"/>
      <c r="Z128" s="153"/>
    </row>
    <row r="129" spans="1:26" ht="20.100000000000001" customHeight="1" x14ac:dyDescent="0.15">
      <c r="A129" s="112"/>
      <c r="B129" s="112"/>
      <c r="C129" s="135"/>
      <c r="D129" s="135"/>
      <c r="E129" s="135"/>
      <c r="F129" s="135"/>
      <c r="G129" s="135"/>
      <c r="H129" s="135"/>
      <c r="I129" s="155"/>
      <c r="J129" s="155"/>
      <c r="K129" s="155"/>
      <c r="L129" s="155"/>
      <c r="M129" s="155"/>
      <c r="N129" s="155"/>
      <c r="O129" s="155"/>
      <c r="P129" s="155"/>
      <c r="Q129" s="175"/>
      <c r="R129" s="155"/>
      <c r="S129" s="155"/>
      <c r="T129" s="155"/>
      <c r="U129" s="155"/>
      <c r="V129" s="155"/>
      <c r="W129" s="155"/>
      <c r="X129" s="155"/>
      <c r="Y129" s="155"/>
      <c r="Z129" s="135"/>
    </row>
    <row r="130" spans="1:26" ht="15.75" hidden="1" customHeight="1" x14ac:dyDescent="0.15">
      <c r="A130" s="112"/>
      <c r="B130" s="112"/>
      <c r="C130" s="135"/>
      <c r="D130" s="135"/>
      <c r="E130" s="135"/>
      <c r="F130" s="135"/>
      <c r="G130" s="135"/>
      <c r="H130" s="135"/>
      <c r="I130" s="155"/>
      <c r="J130" s="155"/>
      <c r="K130" s="155"/>
      <c r="L130" s="155"/>
      <c r="M130" s="155"/>
      <c r="N130" s="155"/>
      <c r="O130" s="155"/>
      <c r="P130" s="155"/>
      <c r="Q130" s="175"/>
      <c r="R130" s="155"/>
      <c r="S130" s="155"/>
      <c r="T130" s="155"/>
      <c r="U130" s="155"/>
      <c r="V130" s="155"/>
      <c r="W130" s="155"/>
      <c r="X130" s="155"/>
      <c r="Y130" s="155"/>
      <c r="Z130" s="135"/>
    </row>
    <row r="131" spans="1:26" ht="15.75" hidden="1" customHeight="1" x14ac:dyDescent="0.15">
      <c r="A131" s="112"/>
      <c r="B131" s="112"/>
      <c r="C131" s="135"/>
      <c r="D131" s="135"/>
      <c r="E131" s="135"/>
      <c r="F131" s="135"/>
      <c r="G131" s="135"/>
      <c r="H131" s="135"/>
      <c r="I131" s="155"/>
      <c r="J131" s="155"/>
      <c r="K131" s="155"/>
      <c r="L131" s="155"/>
      <c r="M131" s="155"/>
      <c r="N131" s="155"/>
      <c r="O131" s="155"/>
      <c r="P131" s="155"/>
      <c r="Q131" s="175"/>
      <c r="R131" s="155"/>
      <c r="S131" s="155"/>
      <c r="T131" s="155"/>
      <c r="U131" s="155"/>
      <c r="V131" s="155"/>
      <c r="W131" s="155"/>
      <c r="X131" s="155"/>
      <c r="Y131" s="155"/>
      <c r="Z131" s="135"/>
    </row>
    <row r="132" spans="1:26" ht="15.75" hidden="1" customHeight="1" x14ac:dyDescent="0.15">
      <c r="A132" s="112"/>
      <c r="B132" s="112"/>
      <c r="C132" s="135"/>
      <c r="D132" s="135"/>
      <c r="E132" s="135"/>
      <c r="F132" s="135"/>
      <c r="G132" s="135"/>
      <c r="H132" s="135"/>
      <c r="I132" s="155"/>
      <c r="J132" s="155"/>
      <c r="K132" s="155"/>
      <c r="L132" s="155"/>
      <c r="M132" s="155"/>
      <c r="N132" s="155"/>
      <c r="O132" s="155"/>
      <c r="P132" s="155"/>
      <c r="Q132" s="175"/>
      <c r="R132" s="155"/>
      <c r="S132" s="155"/>
      <c r="T132" s="155"/>
      <c r="U132" s="155"/>
      <c r="V132" s="155"/>
      <c r="W132" s="155"/>
      <c r="X132" s="155"/>
      <c r="Y132" s="155"/>
      <c r="Z132" s="135"/>
    </row>
    <row r="133" spans="1:26" ht="15.75" hidden="1" customHeight="1" x14ac:dyDescent="0.15">
      <c r="A133" s="112"/>
      <c r="B133" s="112"/>
      <c r="C133" s="135"/>
      <c r="D133" s="135"/>
      <c r="E133" s="135"/>
      <c r="F133" s="135"/>
      <c r="G133" s="135"/>
      <c r="H133" s="135"/>
      <c r="I133" s="155"/>
      <c r="J133" s="155"/>
      <c r="K133" s="155"/>
      <c r="L133" s="155"/>
      <c r="M133" s="155"/>
      <c r="N133" s="155"/>
      <c r="O133" s="155"/>
      <c r="P133" s="155"/>
      <c r="Q133" s="175"/>
      <c r="R133" s="155"/>
      <c r="S133" s="155"/>
      <c r="T133" s="155"/>
      <c r="U133" s="155"/>
      <c r="V133" s="155"/>
      <c r="W133" s="155"/>
      <c r="X133" s="155"/>
      <c r="Y133" s="155"/>
      <c r="Z133" s="135"/>
    </row>
    <row r="134" spans="1:26" ht="15.75" hidden="1" customHeight="1" x14ac:dyDescent="0.15">
      <c r="A134" s="112"/>
      <c r="B134" s="112"/>
      <c r="C134" s="135"/>
      <c r="D134" s="135"/>
      <c r="E134" s="135"/>
      <c r="F134" s="135"/>
      <c r="G134" s="135"/>
      <c r="H134" s="135"/>
      <c r="I134" s="155"/>
      <c r="J134" s="155"/>
      <c r="K134" s="155"/>
      <c r="L134" s="155"/>
      <c r="M134" s="155"/>
      <c r="N134" s="155"/>
      <c r="O134" s="155"/>
      <c r="P134" s="155"/>
      <c r="Q134" s="175"/>
      <c r="R134" s="155"/>
      <c r="S134" s="155"/>
      <c r="T134" s="155"/>
      <c r="U134" s="155"/>
      <c r="V134" s="155"/>
      <c r="W134" s="155"/>
      <c r="X134" s="155"/>
      <c r="Y134" s="155"/>
      <c r="Z134" s="135"/>
    </row>
    <row r="135" spans="1:26" ht="15.75" hidden="1" customHeight="1" x14ac:dyDescent="0.15">
      <c r="A135" s="112"/>
      <c r="B135" s="112"/>
      <c r="C135" s="135"/>
      <c r="D135" s="135"/>
      <c r="E135" s="135"/>
      <c r="F135" s="135"/>
      <c r="G135" s="135"/>
      <c r="H135" s="135"/>
      <c r="I135" s="155"/>
      <c r="J135" s="155"/>
      <c r="K135" s="155"/>
      <c r="L135" s="155"/>
      <c r="M135" s="155"/>
      <c r="N135" s="155"/>
      <c r="O135" s="155"/>
      <c r="P135" s="155"/>
      <c r="Q135" s="175"/>
      <c r="R135" s="155"/>
      <c r="S135" s="155"/>
      <c r="T135" s="155"/>
      <c r="U135" s="155"/>
      <c r="V135" s="155"/>
      <c r="W135" s="155"/>
      <c r="X135" s="155"/>
      <c r="Y135" s="155"/>
      <c r="Z135" s="135"/>
    </row>
    <row r="136" spans="1:26" ht="15.75" hidden="1" customHeight="1" x14ac:dyDescent="0.15">
      <c r="A136" s="112"/>
      <c r="B136" s="112"/>
      <c r="C136" s="135"/>
      <c r="D136" s="135"/>
      <c r="E136" s="135"/>
      <c r="F136" s="135"/>
      <c r="G136" s="135"/>
      <c r="H136" s="135"/>
      <c r="I136" s="155"/>
      <c r="J136" s="155"/>
      <c r="K136" s="155"/>
      <c r="L136" s="155"/>
      <c r="M136" s="155"/>
      <c r="N136" s="155"/>
      <c r="O136" s="155"/>
      <c r="P136" s="155"/>
      <c r="Q136" s="175"/>
      <c r="R136" s="155"/>
      <c r="S136" s="155"/>
      <c r="T136" s="155"/>
      <c r="U136" s="155"/>
      <c r="V136" s="155"/>
      <c r="W136" s="155"/>
      <c r="X136" s="155"/>
      <c r="Y136" s="155"/>
      <c r="Z136" s="135"/>
    </row>
    <row r="137" spans="1:26" ht="15.75" hidden="1" customHeight="1" x14ac:dyDescent="0.15">
      <c r="A137" s="112"/>
      <c r="B137" s="112"/>
      <c r="C137" s="135"/>
      <c r="D137" s="135"/>
      <c r="E137" s="135"/>
      <c r="F137" s="135"/>
      <c r="G137" s="135"/>
      <c r="H137" s="135"/>
      <c r="I137" s="155"/>
      <c r="J137" s="155"/>
      <c r="K137" s="155"/>
      <c r="L137" s="155"/>
      <c r="M137" s="155"/>
      <c r="N137" s="155"/>
      <c r="O137" s="155"/>
      <c r="P137" s="155"/>
      <c r="Q137" s="175"/>
      <c r="R137" s="155"/>
      <c r="S137" s="155"/>
      <c r="T137" s="155"/>
      <c r="U137" s="155"/>
      <c r="V137" s="155"/>
      <c r="W137" s="155"/>
      <c r="X137" s="155"/>
      <c r="Y137" s="155"/>
      <c r="Z137" s="135"/>
    </row>
    <row r="138" spans="1:26" ht="15.75" hidden="1" customHeight="1" x14ac:dyDescent="0.15">
      <c r="A138" s="112"/>
      <c r="B138" s="112"/>
      <c r="C138" s="135"/>
      <c r="D138" s="135"/>
      <c r="E138" s="135"/>
      <c r="F138" s="135"/>
      <c r="G138" s="135"/>
      <c r="H138" s="135"/>
      <c r="I138" s="155"/>
      <c r="J138" s="155"/>
      <c r="K138" s="155"/>
      <c r="L138" s="155"/>
      <c r="M138" s="155"/>
      <c r="N138" s="155"/>
      <c r="O138" s="155"/>
      <c r="P138" s="155"/>
      <c r="Q138" s="175"/>
      <c r="R138" s="155"/>
      <c r="S138" s="155"/>
      <c r="T138" s="155"/>
      <c r="U138" s="155"/>
      <c r="V138" s="155"/>
      <c r="W138" s="155"/>
      <c r="X138" s="155"/>
      <c r="Y138" s="155"/>
      <c r="Z138" s="135"/>
    </row>
    <row r="139" spans="1:26" ht="15.75" hidden="1" customHeight="1" x14ac:dyDescent="0.15">
      <c r="A139" s="112"/>
      <c r="B139" s="112"/>
      <c r="C139" s="135"/>
      <c r="D139" s="135"/>
      <c r="E139" s="135"/>
      <c r="F139" s="135"/>
      <c r="G139" s="135"/>
      <c r="H139" s="135"/>
      <c r="I139" s="155"/>
      <c r="J139" s="155"/>
      <c r="K139" s="155"/>
      <c r="L139" s="155"/>
      <c r="M139" s="155"/>
      <c r="N139" s="155"/>
      <c r="O139" s="155"/>
      <c r="P139" s="155"/>
      <c r="Q139" s="175"/>
      <c r="R139" s="155"/>
      <c r="S139" s="155"/>
      <c r="T139" s="155"/>
      <c r="U139" s="155"/>
      <c r="V139" s="155"/>
      <c r="W139" s="155"/>
      <c r="X139" s="155"/>
      <c r="Y139" s="155"/>
      <c r="Z139" s="135"/>
    </row>
    <row r="140" spans="1:26" ht="15.75" hidden="1" customHeight="1" x14ac:dyDescent="0.15">
      <c r="A140" s="112"/>
      <c r="B140" s="112"/>
      <c r="C140" s="135"/>
      <c r="D140" s="135"/>
      <c r="E140" s="135"/>
      <c r="F140" s="135"/>
      <c r="G140" s="135"/>
      <c r="H140" s="135"/>
      <c r="I140" s="155"/>
      <c r="J140" s="155"/>
      <c r="K140" s="155"/>
      <c r="L140" s="155"/>
      <c r="M140" s="155"/>
      <c r="N140" s="155"/>
      <c r="O140" s="155"/>
      <c r="P140" s="155"/>
      <c r="Q140" s="175"/>
      <c r="R140" s="155"/>
      <c r="S140" s="155"/>
      <c r="T140" s="155"/>
      <c r="U140" s="155"/>
      <c r="V140" s="155"/>
      <c r="W140" s="155"/>
      <c r="X140" s="155"/>
      <c r="Y140" s="155"/>
      <c r="Z140" s="135"/>
    </row>
    <row r="141" spans="1:26" ht="15.75" hidden="1" customHeight="1" x14ac:dyDescent="0.15">
      <c r="A141" s="112"/>
      <c r="B141" s="112"/>
      <c r="C141" s="135"/>
      <c r="D141" s="135"/>
      <c r="E141" s="135"/>
      <c r="F141" s="135"/>
      <c r="G141" s="135"/>
      <c r="H141" s="135"/>
      <c r="I141" s="155"/>
      <c r="J141" s="155"/>
      <c r="K141" s="155"/>
      <c r="L141" s="155"/>
      <c r="M141" s="155"/>
      <c r="N141" s="155"/>
      <c r="O141" s="155"/>
      <c r="P141" s="155"/>
      <c r="Q141" s="175"/>
      <c r="R141" s="155"/>
      <c r="S141" s="155"/>
      <c r="T141" s="155"/>
      <c r="U141" s="155"/>
      <c r="V141" s="155"/>
      <c r="W141" s="155"/>
      <c r="X141" s="155"/>
      <c r="Y141" s="155"/>
      <c r="Z141" s="135"/>
    </row>
    <row r="142" spans="1:26" ht="15.75" hidden="1" customHeight="1" x14ac:dyDescent="0.15">
      <c r="A142" s="112"/>
      <c r="B142" s="112"/>
      <c r="C142" s="135"/>
      <c r="D142" s="135"/>
      <c r="E142" s="135"/>
      <c r="F142" s="135"/>
      <c r="G142" s="135"/>
      <c r="H142" s="135"/>
      <c r="I142" s="155"/>
      <c r="J142" s="155"/>
      <c r="K142" s="155"/>
      <c r="L142" s="155"/>
      <c r="M142" s="155"/>
      <c r="N142" s="155"/>
      <c r="O142" s="155"/>
      <c r="P142" s="155"/>
      <c r="Q142" s="175"/>
      <c r="R142" s="155"/>
      <c r="S142" s="155"/>
      <c r="T142" s="155"/>
      <c r="U142" s="155"/>
      <c r="V142" s="155"/>
      <c r="W142" s="155"/>
      <c r="X142" s="155"/>
      <c r="Y142" s="155"/>
      <c r="Z142" s="135"/>
    </row>
    <row r="143" spans="1:26" ht="15.75" hidden="1" customHeight="1" x14ac:dyDescent="0.15">
      <c r="A143" s="112"/>
      <c r="B143" s="112"/>
      <c r="C143" s="135"/>
      <c r="D143" s="135"/>
      <c r="E143" s="135"/>
      <c r="F143" s="135"/>
      <c r="G143" s="135"/>
      <c r="H143" s="135"/>
      <c r="I143" s="155"/>
      <c r="J143" s="155"/>
      <c r="K143" s="155"/>
      <c r="L143" s="155"/>
      <c r="M143" s="155"/>
      <c r="N143" s="155"/>
      <c r="O143" s="155"/>
      <c r="P143" s="155"/>
      <c r="Q143" s="175"/>
      <c r="R143" s="155"/>
      <c r="S143" s="155"/>
      <c r="T143" s="155"/>
      <c r="U143" s="155"/>
      <c r="V143" s="155"/>
      <c r="W143" s="155"/>
      <c r="X143" s="155"/>
      <c r="Y143" s="155"/>
      <c r="Z143" s="135"/>
    </row>
    <row r="144" spans="1:26" ht="15.75" hidden="1" customHeight="1" x14ac:dyDescent="0.15">
      <c r="A144" s="112"/>
      <c r="B144" s="112"/>
      <c r="C144" s="135"/>
      <c r="D144" s="135"/>
      <c r="E144" s="135"/>
      <c r="F144" s="135"/>
      <c r="G144" s="135"/>
      <c r="H144" s="135"/>
      <c r="I144" s="155"/>
      <c r="J144" s="155"/>
      <c r="K144" s="155"/>
      <c r="L144" s="155"/>
      <c r="M144" s="155"/>
      <c r="N144" s="155"/>
      <c r="O144" s="155"/>
      <c r="P144" s="155"/>
      <c r="Q144" s="175"/>
      <c r="R144" s="155"/>
      <c r="S144" s="155"/>
      <c r="T144" s="155"/>
      <c r="U144" s="155"/>
      <c r="V144" s="155"/>
      <c r="W144" s="155"/>
      <c r="X144" s="155"/>
      <c r="Y144" s="155"/>
      <c r="Z144" s="135"/>
    </row>
    <row r="145" spans="1:26" ht="15.75" hidden="1" customHeight="1" x14ac:dyDescent="0.15">
      <c r="A145" s="112"/>
      <c r="B145" s="112"/>
      <c r="C145" s="135"/>
      <c r="D145" s="135"/>
      <c r="E145" s="135"/>
      <c r="F145" s="135"/>
      <c r="G145" s="135"/>
      <c r="H145" s="135"/>
      <c r="I145" s="155"/>
      <c r="J145" s="155"/>
      <c r="K145" s="155"/>
      <c r="L145" s="155"/>
      <c r="M145" s="155"/>
      <c r="N145" s="155"/>
      <c r="O145" s="155"/>
      <c r="P145" s="155"/>
      <c r="Q145" s="175"/>
      <c r="R145" s="155"/>
      <c r="S145" s="155"/>
      <c r="T145" s="155"/>
      <c r="U145" s="155"/>
      <c r="V145" s="155"/>
      <c r="W145" s="155"/>
      <c r="X145" s="155"/>
      <c r="Y145" s="155"/>
      <c r="Z145" s="135"/>
    </row>
    <row r="146" spans="1:26" ht="15.75" hidden="1" customHeight="1" x14ac:dyDescent="0.15">
      <c r="A146" s="112"/>
      <c r="B146" s="112"/>
      <c r="C146" s="135"/>
      <c r="D146" s="135"/>
      <c r="E146" s="135"/>
      <c r="F146" s="135"/>
      <c r="G146" s="135"/>
      <c r="H146" s="135"/>
      <c r="I146" s="155"/>
      <c r="J146" s="155"/>
      <c r="K146" s="155"/>
      <c r="L146" s="155"/>
      <c r="M146" s="155"/>
      <c r="N146" s="155"/>
      <c r="O146" s="155"/>
      <c r="P146" s="155"/>
      <c r="Q146" s="175"/>
      <c r="R146" s="155"/>
      <c r="S146" s="155"/>
      <c r="T146" s="155"/>
      <c r="U146" s="155"/>
      <c r="V146" s="155"/>
      <c r="W146" s="155"/>
      <c r="X146" s="155"/>
      <c r="Y146" s="155"/>
      <c r="Z146" s="135"/>
    </row>
    <row r="147" spans="1:26" ht="15.75" hidden="1" customHeight="1" x14ac:dyDescent="0.15">
      <c r="A147" s="112"/>
      <c r="B147" s="112"/>
      <c r="C147" s="135"/>
      <c r="D147" s="135"/>
      <c r="E147" s="135"/>
      <c r="F147" s="135"/>
      <c r="G147" s="135"/>
      <c r="H147" s="135"/>
      <c r="I147" s="155"/>
      <c r="J147" s="155"/>
      <c r="K147" s="155"/>
      <c r="L147" s="155"/>
      <c r="M147" s="155"/>
      <c r="N147" s="155"/>
      <c r="O147" s="155"/>
      <c r="P147" s="155"/>
      <c r="Q147" s="175"/>
      <c r="R147" s="155"/>
      <c r="S147" s="155"/>
      <c r="T147" s="155"/>
      <c r="U147" s="155"/>
      <c r="V147" s="155"/>
      <c r="W147" s="155"/>
      <c r="X147" s="155"/>
      <c r="Y147" s="155"/>
      <c r="Z147" s="135"/>
    </row>
    <row r="148" spans="1:26" ht="15.75" hidden="1" customHeight="1" x14ac:dyDescent="0.15">
      <c r="A148" s="112"/>
      <c r="B148" s="112"/>
      <c r="C148" s="135"/>
      <c r="D148" s="135"/>
      <c r="E148" s="135"/>
      <c r="F148" s="135"/>
      <c r="G148" s="135"/>
      <c r="H148" s="135"/>
      <c r="I148" s="155"/>
      <c r="J148" s="155"/>
      <c r="K148" s="155"/>
      <c r="L148" s="155"/>
      <c r="M148" s="155"/>
      <c r="N148" s="155"/>
      <c r="O148" s="155"/>
      <c r="P148" s="155"/>
      <c r="Q148" s="175"/>
      <c r="R148" s="155"/>
      <c r="S148" s="155"/>
      <c r="T148" s="155"/>
      <c r="U148" s="155"/>
      <c r="V148" s="155"/>
      <c r="W148" s="155"/>
      <c r="X148" s="155"/>
      <c r="Y148" s="155"/>
      <c r="Z148" s="135"/>
    </row>
    <row r="149" spans="1:26" ht="20.100000000000001" customHeight="1" x14ac:dyDescent="0.15">
      <c r="A149" s="112"/>
      <c r="B149" s="112"/>
      <c r="C149" s="135"/>
      <c r="D149" s="135"/>
      <c r="E149" s="135"/>
      <c r="F149" s="135"/>
      <c r="G149" s="135"/>
      <c r="H149" s="135"/>
      <c r="I149" s="155"/>
      <c r="J149" s="135"/>
      <c r="K149" s="135"/>
      <c r="L149" s="135"/>
      <c r="M149" s="135"/>
      <c r="N149" s="135"/>
      <c r="O149" s="135"/>
      <c r="P149" s="135"/>
      <c r="Q149" s="176"/>
      <c r="R149" s="135"/>
      <c r="S149" s="135"/>
      <c r="T149" s="135"/>
      <c r="U149" s="135"/>
      <c r="V149" s="135"/>
      <c r="W149" s="135"/>
      <c r="X149" s="135"/>
      <c r="Y149" s="135"/>
      <c r="Z149" s="135"/>
    </row>
    <row r="150" spans="1:26" ht="20.100000000000001" customHeight="1" x14ac:dyDescent="0.15">
      <c r="A150" s="112"/>
      <c r="B150" s="112"/>
      <c r="C150" s="122" t="s">
        <v>43</v>
      </c>
      <c r="D150" s="123"/>
      <c r="E150" s="123"/>
      <c r="F150" s="123"/>
      <c r="G150" s="123"/>
      <c r="H150" s="124"/>
      <c r="I150" s="156"/>
      <c r="K150" s="156"/>
    </row>
    <row r="151" spans="1:26" ht="20.100000000000001" customHeight="1" x14ac:dyDescent="0.15">
      <c r="A151" s="112"/>
      <c r="B151" s="112"/>
      <c r="C151" s="125"/>
      <c r="D151" s="126"/>
      <c r="E151" s="126"/>
      <c r="F151" s="126"/>
      <c r="G151" s="126"/>
      <c r="H151" s="126"/>
      <c r="I151" s="127"/>
      <c r="J151" s="127"/>
      <c r="K151" s="127"/>
      <c r="L151" s="127"/>
      <c r="M151" s="127"/>
      <c r="N151" s="127"/>
      <c r="O151" s="127"/>
      <c r="P151" s="127"/>
      <c r="Q151" s="127"/>
      <c r="R151" s="127"/>
      <c r="S151" s="127"/>
      <c r="T151" s="127"/>
      <c r="U151" s="127"/>
      <c r="V151" s="127"/>
      <c r="W151" s="127"/>
      <c r="X151" s="127"/>
      <c r="Y151" s="127"/>
      <c r="Z151" s="128"/>
    </row>
    <row r="152" spans="1:26" ht="20.100000000000001" customHeight="1" x14ac:dyDescent="0.15">
      <c r="A152" s="112"/>
      <c r="B152" s="112"/>
      <c r="C152" s="125"/>
      <c r="D152" s="177" t="s">
        <v>44</v>
      </c>
      <c r="E152" s="157"/>
      <c r="F152" s="157"/>
      <c r="G152" s="157"/>
      <c r="H152" s="157"/>
      <c r="I152" s="157"/>
      <c r="J152" s="157"/>
      <c r="K152" s="157"/>
      <c r="L152" s="157"/>
      <c r="M152" s="157"/>
      <c r="N152" s="157"/>
      <c r="O152" s="157"/>
      <c r="P152" s="157"/>
      <c r="Q152" s="157"/>
      <c r="R152" s="157"/>
      <c r="S152" s="157"/>
      <c r="T152" s="157"/>
      <c r="U152" s="157"/>
      <c r="V152" s="157"/>
      <c r="W152" s="157"/>
      <c r="X152" s="136"/>
      <c r="Y152" s="135"/>
      <c r="Z152" s="134"/>
    </row>
    <row r="153" spans="1:26" ht="20.100000000000001" customHeight="1" x14ac:dyDescent="0.15">
      <c r="A153" s="112">
        <f>IFERROR(IF(AND($I153&lt;&gt;"しない", $I153&lt;&gt;"する"),1001,0),3)</f>
        <v>0</v>
      </c>
      <c r="B153" s="112"/>
      <c r="C153" s="129"/>
      <c r="D153" s="130">
        <v>1</v>
      </c>
      <c r="E153" s="135" t="s">
        <v>45</v>
      </c>
      <c r="F153" s="135"/>
      <c r="G153" s="135"/>
      <c r="H153" s="135"/>
      <c r="I153" s="82" t="s">
        <v>76</v>
      </c>
      <c r="J153" s="96"/>
      <c r="K153" s="96"/>
      <c r="L153" s="96"/>
      <c r="M153" s="96"/>
      <c r="N153" s="135"/>
      <c r="O153" s="135"/>
      <c r="P153" s="135"/>
      <c r="Q153" s="135"/>
      <c r="R153" s="135"/>
      <c r="S153" s="135"/>
      <c r="T153" s="135"/>
      <c r="U153" s="135"/>
      <c r="Z153" s="178"/>
    </row>
    <row r="154" spans="1:26" ht="20.100000000000001" customHeight="1" x14ac:dyDescent="0.15">
      <c r="A154" s="112"/>
      <c r="B154" s="112"/>
      <c r="C154" s="138"/>
      <c r="D154" s="135"/>
      <c r="E154" s="135"/>
      <c r="F154" s="135"/>
      <c r="G154" s="135"/>
      <c r="H154" s="135"/>
      <c r="I154" s="179"/>
      <c r="J154" s="137" t="s">
        <v>14</v>
      </c>
      <c r="K154" s="137"/>
      <c r="L154" s="137"/>
      <c r="M154" s="137"/>
      <c r="N154" s="137"/>
      <c r="O154" s="137"/>
      <c r="P154" s="137"/>
      <c r="Q154" s="137"/>
      <c r="R154" s="137"/>
      <c r="S154" s="137"/>
      <c r="T154" s="137"/>
      <c r="U154" s="135"/>
      <c r="Z154" s="178"/>
    </row>
    <row r="155" spans="1:26" ht="20.100000000000001" customHeight="1" x14ac:dyDescent="0.15">
      <c r="A155" s="112">
        <f>IFERROR(IF(AND($I153="する",OR(TRIM($I155)="", NOT(OR(IFERROR(SEARCH(" ",$I155),0)&gt;0, IFERROR(SEARCH("　",$I155),0)&gt;0)))),1001,0),3)</f>
        <v>0</v>
      </c>
      <c r="B155" s="112"/>
      <c r="C155" s="129"/>
      <c r="D155" s="130">
        <v>2</v>
      </c>
      <c r="E155" s="110" t="s">
        <v>51</v>
      </c>
      <c r="I155" s="82"/>
      <c r="J155" s="82"/>
      <c r="K155" s="82"/>
      <c r="L155" s="82"/>
      <c r="M155" s="82"/>
      <c r="N155" s="82"/>
      <c r="O155" s="82"/>
      <c r="P155" s="82"/>
      <c r="Q155" s="82"/>
      <c r="R155" s="82"/>
      <c r="S155" s="82"/>
      <c r="T155" s="82"/>
      <c r="U155" s="82"/>
      <c r="V155" s="82"/>
      <c r="W155" s="82"/>
      <c r="X155" s="82"/>
      <c r="Y155" s="82"/>
      <c r="Z155" s="134"/>
    </row>
    <row r="156" spans="1:26" ht="20.100000000000001" customHeight="1" x14ac:dyDescent="0.15">
      <c r="A156" s="112"/>
      <c r="B156" s="112"/>
      <c r="C156" s="129"/>
      <c r="D156" s="130"/>
      <c r="E156" s="135"/>
      <c r="F156" s="135"/>
      <c r="G156" s="135"/>
      <c r="H156" s="135"/>
      <c r="I156" s="141"/>
      <c r="J156" s="137" t="s">
        <v>24</v>
      </c>
      <c r="K156" s="137"/>
      <c r="L156" s="137"/>
      <c r="M156" s="137"/>
      <c r="N156" s="137"/>
      <c r="O156" s="137"/>
      <c r="P156" s="137"/>
      <c r="Q156" s="137"/>
      <c r="R156" s="137"/>
      <c r="S156" s="137"/>
      <c r="T156" s="137"/>
      <c r="U156" s="137"/>
      <c r="V156" s="137"/>
      <c r="W156" s="137"/>
      <c r="X156" s="137"/>
      <c r="Y156" s="137"/>
      <c r="Z156" s="134"/>
    </row>
    <row r="157" spans="1:26" ht="20.100000000000001" customHeight="1" x14ac:dyDescent="0.15">
      <c r="A157" s="112">
        <f>IFERROR(IF(AND($I153="する",OR(TRIM($I157)="", NOT(OR(IFERROR(SEARCH(" ",$I157),0)&gt;0, IFERROR(SEARCH("　",$I157),0)&gt;0)))),1001,0),3)</f>
        <v>0</v>
      </c>
      <c r="B157" s="112"/>
      <c r="C157" s="129"/>
      <c r="D157" s="130">
        <v>3</v>
      </c>
      <c r="E157" s="110" t="s">
        <v>52</v>
      </c>
      <c r="I157" s="82"/>
      <c r="J157" s="82"/>
      <c r="K157" s="82"/>
      <c r="L157" s="82"/>
      <c r="M157" s="82"/>
      <c r="N157" s="82"/>
      <c r="O157" s="82"/>
      <c r="P157" s="82"/>
      <c r="Q157" s="82"/>
      <c r="R157" s="82"/>
      <c r="S157" s="82"/>
      <c r="T157" s="82"/>
      <c r="U157" s="82"/>
      <c r="V157" s="82"/>
      <c r="W157" s="82"/>
      <c r="X157" s="82"/>
      <c r="Y157" s="82"/>
      <c r="Z157" s="134"/>
    </row>
    <row r="158" spans="1:26" ht="20.100000000000001" customHeight="1" x14ac:dyDescent="0.15">
      <c r="A158" s="112"/>
      <c r="B158" s="112"/>
      <c r="C158" s="138"/>
      <c r="D158" s="135"/>
      <c r="E158" s="135"/>
      <c r="F158" s="135"/>
      <c r="G158" s="135"/>
      <c r="H158" s="135"/>
      <c r="I158" s="141"/>
      <c r="J158" s="137" t="s">
        <v>26</v>
      </c>
      <c r="K158" s="137"/>
      <c r="L158" s="137"/>
      <c r="M158" s="137"/>
      <c r="N158" s="137"/>
      <c r="O158" s="137"/>
      <c r="P158" s="137"/>
      <c r="Q158" s="137"/>
      <c r="R158" s="137"/>
      <c r="S158" s="137"/>
      <c r="T158" s="137"/>
      <c r="U158" s="137"/>
      <c r="V158" s="137"/>
      <c r="W158" s="137"/>
      <c r="X158" s="137"/>
      <c r="Y158" s="137"/>
      <c r="Z158" s="134"/>
    </row>
    <row r="159" spans="1:26" ht="20.100000000000001" customHeight="1" x14ac:dyDescent="0.15">
      <c r="A159" s="112">
        <f>IFERROR(IF(AND($I153="する",OR(TRIM($I159)="", LEN($I159)&lt;&gt;8, NOT(ISNUMBER(VALUE($I159))), IFERROR(SEARCH("-", $I159),0)&gt;0)),1001,0),3)</f>
        <v>0</v>
      </c>
      <c r="B159" s="112"/>
      <c r="C159" s="129"/>
      <c r="D159" s="130">
        <v>4</v>
      </c>
      <c r="E159" s="110" t="s">
        <v>46</v>
      </c>
      <c r="I159" s="82"/>
      <c r="J159" s="82"/>
      <c r="K159" s="82"/>
      <c r="L159" s="82"/>
      <c r="M159" s="82"/>
      <c r="N159" s="135"/>
      <c r="O159" s="135"/>
      <c r="P159" s="135"/>
      <c r="Q159" s="135"/>
      <c r="R159" s="135"/>
      <c r="S159" s="135"/>
      <c r="T159" s="135"/>
      <c r="U159" s="135"/>
      <c r="V159" s="135"/>
      <c r="W159" s="135"/>
      <c r="X159" s="135"/>
      <c r="Y159" s="135"/>
      <c r="Z159" s="134"/>
    </row>
    <row r="160" spans="1:26" ht="20.100000000000001" customHeight="1" x14ac:dyDescent="0.15">
      <c r="A160" s="112"/>
      <c r="B160" s="112"/>
      <c r="C160" s="138"/>
      <c r="D160" s="135"/>
      <c r="E160" s="135"/>
      <c r="F160" s="135"/>
      <c r="G160" s="135"/>
      <c r="H160" s="135"/>
      <c r="I160" s="132"/>
      <c r="J160" s="137" t="s">
        <v>61</v>
      </c>
      <c r="K160" s="136"/>
      <c r="L160" s="136"/>
      <c r="M160" s="136"/>
      <c r="N160" s="136"/>
      <c r="O160" s="136"/>
      <c r="P160" s="136"/>
      <c r="Q160" s="136"/>
      <c r="R160" s="136"/>
      <c r="S160" s="136"/>
      <c r="T160" s="136"/>
      <c r="U160" s="136"/>
      <c r="V160" s="136"/>
      <c r="W160" s="136"/>
      <c r="X160" s="136"/>
      <c r="Y160" s="136"/>
      <c r="Z160" s="134"/>
    </row>
    <row r="161" spans="1:27" ht="20.100000000000001" customHeight="1" x14ac:dyDescent="0.15">
      <c r="A161" s="112">
        <f>IFERROR(IF(AND($I153="する",TRIM($I161)=""),1001,0),3)</f>
        <v>0</v>
      </c>
      <c r="B161" s="112"/>
      <c r="C161" s="129"/>
      <c r="D161" s="130">
        <v>5</v>
      </c>
      <c r="E161" s="110" t="s">
        <v>19</v>
      </c>
      <c r="I161" s="89"/>
      <c r="J161" s="90"/>
      <c r="K161" s="90"/>
      <c r="L161" s="90"/>
      <c r="M161" s="90"/>
      <c r="N161" s="135"/>
      <c r="O161" s="135"/>
      <c r="P161" s="135"/>
      <c r="Q161" s="135"/>
      <c r="R161" s="135"/>
      <c r="S161" s="135"/>
      <c r="T161" s="135"/>
      <c r="U161" s="135"/>
      <c r="V161" s="135"/>
      <c r="W161" s="135"/>
      <c r="X161" s="135"/>
      <c r="Y161" s="135"/>
      <c r="Z161" s="134"/>
    </row>
    <row r="162" spans="1:27" ht="20.100000000000001" customHeight="1" x14ac:dyDescent="0.15">
      <c r="A162" s="112"/>
      <c r="B162" s="112"/>
      <c r="C162" s="129"/>
      <c r="D162" s="130"/>
      <c r="E162" s="135"/>
      <c r="F162" s="135"/>
      <c r="G162" s="135"/>
      <c r="H162" s="135"/>
      <c r="I162" s="132"/>
      <c r="J162" s="137" t="s">
        <v>73</v>
      </c>
      <c r="K162" s="136"/>
      <c r="L162" s="136"/>
      <c r="M162" s="136"/>
      <c r="N162" s="136"/>
      <c r="O162" s="136"/>
      <c r="P162" s="136"/>
      <c r="Q162" s="136"/>
      <c r="R162" s="136"/>
      <c r="S162" s="136"/>
      <c r="T162" s="136"/>
      <c r="U162" s="136"/>
      <c r="V162" s="136"/>
      <c r="W162" s="136"/>
      <c r="X162" s="136"/>
      <c r="Y162" s="136"/>
      <c r="Z162" s="134"/>
    </row>
    <row r="163" spans="1:27" ht="20.100000000000001" customHeight="1" x14ac:dyDescent="0.15">
      <c r="A163" s="112">
        <f>IFERROR(IF(AND($I153="する",AND($I163&lt;&gt;"", OR(ISERROR(FIND("@"&amp;LEFT($I163,3)&amp;"@", 都道府県3))=FALSE, ISERROR(FIND("@"&amp;LEFT($I163,4)&amp;"@",都道府県4))=FALSE))=FALSE),1001,0),3)</f>
        <v>0</v>
      </c>
      <c r="B163" s="112"/>
      <c r="C163" s="129"/>
      <c r="D163" s="130">
        <v>6</v>
      </c>
      <c r="E163" s="110" t="s">
        <v>20</v>
      </c>
      <c r="I163" s="91"/>
      <c r="J163" s="91"/>
      <c r="K163" s="91"/>
      <c r="L163" s="91"/>
      <c r="M163" s="91"/>
      <c r="N163" s="91"/>
      <c r="O163" s="91"/>
      <c r="P163" s="91"/>
      <c r="Q163" s="92"/>
      <c r="R163" s="91"/>
      <c r="S163" s="91"/>
      <c r="T163" s="91"/>
      <c r="U163" s="91"/>
      <c r="V163" s="91"/>
      <c r="W163" s="91"/>
      <c r="X163" s="91"/>
      <c r="Y163" s="91"/>
      <c r="Z163" s="134"/>
    </row>
    <row r="164" spans="1:27" ht="20.100000000000001" customHeight="1" x14ac:dyDescent="0.15">
      <c r="A164" s="112"/>
      <c r="B164" s="112"/>
      <c r="C164" s="129"/>
      <c r="D164" s="130"/>
      <c r="E164" s="135"/>
      <c r="F164" s="135"/>
      <c r="G164" s="135"/>
      <c r="H164" s="135"/>
      <c r="I164" s="132"/>
      <c r="J164" s="137" t="s">
        <v>21</v>
      </c>
      <c r="K164" s="136"/>
      <c r="L164" s="136"/>
      <c r="M164" s="136"/>
      <c r="N164" s="136"/>
      <c r="O164" s="136"/>
      <c r="P164" s="136"/>
      <c r="Q164" s="136"/>
      <c r="R164" s="136"/>
      <c r="S164" s="136"/>
      <c r="T164" s="136"/>
      <c r="U164" s="136"/>
      <c r="V164" s="136"/>
      <c r="W164" s="136"/>
      <c r="X164" s="136"/>
      <c r="Y164" s="136"/>
      <c r="Z164" s="134"/>
    </row>
    <row r="165" spans="1:27" ht="20.100000000000001" customHeight="1" x14ac:dyDescent="0.15">
      <c r="A165" s="112">
        <f>IFERROR(IF(AND($I153="する",NOT(AND(TRIM($I165)&lt;&gt;"",ISNUMBER(VALUE(SUBSTITUTE($I165,"-",""))),IFERROR(SEARCH("-",$I165),0)&gt;0))),1001,0),3)</f>
        <v>0</v>
      </c>
      <c r="B165" s="112"/>
      <c r="C165" s="129"/>
      <c r="D165" s="130">
        <v>7</v>
      </c>
      <c r="E165" s="110" t="s">
        <v>27</v>
      </c>
      <c r="I165" s="82"/>
      <c r="J165" s="82"/>
      <c r="K165" s="82"/>
      <c r="L165" s="82"/>
      <c r="M165" s="82"/>
      <c r="Y165" s="136"/>
      <c r="Z165" s="134"/>
    </row>
    <row r="166" spans="1:27" ht="20.100000000000001" customHeight="1" x14ac:dyDescent="0.15">
      <c r="A166" s="112"/>
      <c r="B166" s="112"/>
      <c r="C166" s="138"/>
      <c r="D166" s="135"/>
      <c r="E166" s="135"/>
      <c r="F166" s="135"/>
      <c r="G166" s="135"/>
      <c r="H166" s="135"/>
      <c r="I166" s="132"/>
      <c r="J166" s="137" t="s">
        <v>30</v>
      </c>
      <c r="K166" s="136"/>
      <c r="L166" s="136"/>
      <c r="M166" s="136"/>
      <c r="N166" s="136"/>
      <c r="O166" s="136"/>
      <c r="P166" s="136"/>
      <c r="Q166" s="136"/>
      <c r="R166" s="136"/>
      <c r="S166" s="136"/>
      <c r="T166" s="136"/>
      <c r="U166" s="136"/>
      <c r="V166" s="136"/>
      <c r="W166" s="136"/>
      <c r="X166" s="136"/>
      <c r="Y166" s="136"/>
      <c r="Z166" s="134"/>
    </row>
    <row r="167" spans="1:27" ht="20.100000000000001" customHeight="1" x14ac:dyDescent="0.15">
      <c r="A167" s="112">
        <f>IFERROR(IF(AND($I153="する",AND(TRIM($I167)&lt;&gt;"",NOT(AND(ISNUMBER(VALUE(SUBSTITUTE($I167,"-",""))),IFERROR(SEARCH("-",$I167),0)&gt;0)))),1001,0),3)</f>
        <v>0</v>
      </c>
      <c r="B167" s="112"/>
      <c r="C167" s="129"/>
      <c r="D167" s="130">
        <v>8</v>
      </c>
      <c r="E167" s="110" t="s">
        <v>31</v>
      </c>
      <c r="I167" s="82"/>
      <c r="J167" s="82"/>
      <c r="K167" s="82"/>
      <c r="L167" s="82"/>
      <c r="M167" s="82"/>
      <c r="N167" s="136"/>
      <c r="O167" s="136"/>
      <c r="P167" s="136"/>
      <c r="Q167" s="136"/>
      <c r="R167" s="136"/>
      <c r="S167" s="136"/>
      <c r="T167" s="136"/>
      <c r="U167" s="136"/>
      <c r="V167" s="136"/>
      <c r="W167" s="136"/>
      <c r="X167" s="136"/>
      <c r="Y167" s="136"/>
      <c r="Z167" s="134"/>
    </row>
    <row r="168" spans="1:27" ht="20.100000000000001" customHeight="1" x14ac:dyDescent="0.15">
      <c r="A168" s="112"/>
      <c r="B168" s="112"/>
      <c r="C168" s="138"/>
      <c r="D168" s="135"/>
      <c r="E168" s="135"/>
      <c r="F168" s="135"/>
      <c r="G168" s="135"/>
      <c r="H168" s="135"/>
      <c r="I168" s="132"/>
      <c r="J168" s="137" t="s">
        <v>30</v>
      </c>
      <c r="K168" s="136"/>
      <c r="L168" s="136"/>
      <c r="M168" s="136"/>
      <c r="N168" s="136"/>
      <c r="O168" s="136"/>
      <c r="P168" s="136"/>
      <c r="Q168" s="136"/>
      <c r="R168" s="136"/>
      <c r="S168" s="136"/>
      <c r="T168" s="136"/>
      <c r="U168" s="136"/>
      <c r="V168" s="136"/>
      <c r="W168" s="136"/>
      <c r="X168" s="136"/>
      <c r="Y168" s="136"/>
      <c r="Z168" s="134"/>
    </row>
    <row r="169" spans="1:27" ht="20.100000000000001" customHeight="1" x14ac:dyDescent="0.15">
      <c r="A169" s="112">
        <f>IFERROR(IF(AND($I153="する",AND(TRIM($I169)&lt;&gt;"", NOT(IFERROR(SEARCH("@",$I169),0)&gt;0))),1001,0),3)</f>
        <v>0</v>
      </c>
      <c r="B169" s="112"/>
      <c r="C169" s="129"/>
      <c r="D169" s="130">
        <v>9</v>
      </c>
      <c r="E169" s="110" t="s">
        <v>32</v>
      </c>
      <c r="I169" s="82"/>
      <c r="J169" s="82"/>
      <c r="K169" s="82"/>
      <c r="L169" s="82"/>
      <c r="M169" s="82"/>
      <c r="N169" s="82"/>
      <c r="O169" s="82"/>
      <c r="P169" s="82"/>
      <c r="Q169" s="83"/>
      <c r="R169" s="82"/>
      <c r="S169" s="82"/>
      <c r="T169" s="82"/>
      <c r="U169" s="82"/>
      <c r="V169" s="82"/>
      <c r="W169" s="82"/>
      <c r="X169" s="82"/>
      <c r="Y169" s="82"/>
      <c r="Z169" s="134"/>
    </row>
    <row r="170" spans="1:27" ht="20.100000000000001" customHeight="1" x14ac:dyDescent="0.15">
      <c r="A170" s="112"/>
      <c r="B170" s="112"/>
      <c r="C170" s="138"/>
      <c r="D170" s="135"/>
      <c r="E170" s="135"/>
      <c r="F170" s="135"/>
      <c r="G170" s="135"/>
      <c r="H170" s="135"/>
      <c r="I170" s="132"/>
      <c r="J170" s="143" t="s">
        <v>75</v>
      </c>
      <c r="K170" s="160"/>
      <c r="L170" s="136"/>
      <c r="M170" s="136"/>
      <c r="N170" s="136"/>
      <c r="O170" s="136"/>
      <c r="P170" s="136"/>
      <c r="Q170" s="161"/>
      <c r="R170" s="136"/>
      <c r="S170" s="136"/>
      <c r="T170" s="136"/>
      <c r="U170" s="136"/>
      <c r="V170" s="136"/>
      <c r="W170" s="136"/>
      <c r="X170" s="136"/>
      <c r="Y170" s="136"/>
      <c r="Z170" s="134"/>
    </row>
    <row r="171" spans="1:27" ht="20.100000000000001" customHeight="1" x14ac:dyDescent="0.15">
      <c r="A171" s="112"/>
      <c r="B171" s="112"/>
      <c r="C171" s="149"/>
      <c r="D171" s="150"/>
      <c r="E171" s="150"/>
      <c r="F171" s="150"/>
      <c r="G171" s="150"/>
      <c r="H171" s="150"/>
      <c r="I171" s="151"/>
      <c r="J171" s="151"/>
      <c r="K171" s="152"/>
      <c r="L171" s="151"/>
      <c r="M171" s="151"/>
      <c r="N171" s="151"/>
      <c r="O171" s="151"/>
      <c r="P171" s="151"/>
      <c r="Q171" s="151"/>
      <c r="R171" s="151"/>
      <c r="S171" s="151"/>
      <c r="T171" s="151"/>
      <c r="U171" s="151"/>
      <c r="V171" s="151"/>
      <c r="W171" s="151"/>
      <c r="X171" s="151"/>
      <c r="Y171" s="180"/>
      <c r="Z171" s="153"/>
      <c r="AA171" s="167"/>
    </row>
    <row r="172" spans="1:27" ht="20.100000000000001" customHeight="1" x14ac:dyDescent="0.15">
      <c r="A172" s="112"/>
      <c r="B172" s="112"/>
      <c r="C172" s="135"/>
      <c r="D172" s="135"/>
      <c r="E172" s="135"/>
      <c r="F172" s="135"/>
      <c r="G172" s="135"/>
      <c r="H172" s="135"/>
      <c r="I172" s="155"/>
      <c r="J172" s="155"/>
      <c r="K172" s="155"/>
      <c r="L172" s="155"/>
      <c r="M172" s="155"/>
      <c r="N172" s="155"/>
      <c r="O172" s="155"/>
      <c r="P172" s="155"/>
      <c r="Q172" s="155"/>
      <c r="R172" s="155"/>
      <c r="S172" s="155"/>
      <c r="T172" s="155"/>
      <c r="U172" s="155"/>
      <c r="V172" s="155"/>
      <c r="W172" s="155"/>
      <c r="X172" s="155"/>
      <c r="Y172" s="181"/>
      <c r="Z172" s="135"/>
      <c r="AA172" s="167"/>
    </row>
    <row r="173" spans="1:27" ht="20.100000000000001" customHeight="1" x14ac:dyDescent="0.15">
      <c r="A173" s="112"/>
      <c r="B173" s="112"/>
      <c r="C173" s="135"/>
      <c r="D173" s="135"/>
      <c r="E173" s="135"/>
      <c r="F173" s="135"/>
      <c r="G173" s="135"/>
      <c r="H173" s="135"/>
      <c r="I173" s="182"/>
      <c r="J173" s="155"/>
      <c r="K173" s="155"/>
      <c r="L173" s="155"/>
      <c r="M173" s="155"/>
      <c r="N173" s="181"/>
      <c r="O173" s="155"/>
      <c r="P173" s="155"/>
      <c r="Q173" s="155"/>
      <c r="R173" s="181"/>
      <c r="S173" s="155"/>
      <c r="T173" s="155"/>
      <c r="U173" s="155"/>
      <c r="V173" s="155"/>
      <c r="W173" s="155"/>
      <c r="X173" s="155"/>
      <c r="Y173" s="155"/>
      <c r="Z173" s="155"/>
      <c r="AA173" s="155"/>
    </row>
    <row r="174" spans="1:27" ht="20.100000000000001" customHeight="1" x14ac:dyDescent="0.15">
      <c r="A174" s="112"/>
      <c r="B174" s="112"/>
      <c r="C174" s="122" t="s">
        <v>15</v>
      </c>
      <c r="D174" s="123"/>
      <c r="E174" s="123"/>
      <c r="F174" s="123"/>
      <c r="G174" s="123"/>
      <c r="H174" s="124"/>
      <c r="I174" s="183"/>
      <c r="J174" s="184"/>
      <c r="K174" s="184"/>
      <c r="L174" s="184"/>
      <c r="M174" s="184"/>
      <c r="N174" s="184"/>
      <c r="O174" s="184"/>
      <c r="P174" s="184"/>
      <c r="Q174" s="184"/>
      <c r="R174" s="184"/>
      <c r="S174" s="184"/>
      <c r="T174" s="184"/>
      <c r="U174" s="184"/>
      <c r="V174" s="184"/>
      <c r="W174" s="184"/>
      <c r="X174" s="184"/>
      <c r="Y174" s="184"/>
      <c r="Z174" s="184"/>
    </row>
    <row r="175" spans="1:27" ht="20.100000000000001" customHeight="1" x14ac:dyDescent="0.15">
      <c r="A175" s="112"/>
      <c r="B175" s="112"/>
      <c r="C175" s="129"/>
      <c r="D175" s="130"/>
      <c r="E175" s="135"/>
      <c r="F175" s="135"/>
      <c r="G175" s="135"/>
      <c r="H175" s="135"/>
      <c r="I175" s="185"/>
      <c r="J175" s="185"/>
      <c r="K175" s="185"/>
      <c r="L175" s="186"/>
      <c r="M175" s="186"/>
      <c r="N175" s="186"/>
      <c r="O175" s="185"/>
      <c r="P175" s="185"/>
      <c r="Q175" s="185"/>
      <c r="Z175" s="178"/>
    </row>
    <row r="176" spans="1:27" ht="20.100000000000001" customHeight="1" x14ac:dyDescent="0.15">
      <c r="A176" s="112"/>
      <c r="B176" s="112"/>
      <c r="C176" s="129"/>
      <c r="D176" s="130">
        <v>1</v>
      </c>
      <c r="E176" s="110" t="s">
        <v>213</v>
      </c>
      <c r="I176" s="187"/>
      <c r="J176" s="187"/>
      <c r="K176" s="187"/>
      <c r="L176" s="187"/>
      <c r="M176" s="135"/>
      <c r="N176" s="135"/>
      <c r="O176" s="135"/>
      <c r="P176" s="135"/>
      <c r="Q176" s="135"/>
      <c r="R176" s="135"/>
      <c r="S176" s="135"/>
      <c r="T176" s="135"/>
      <c r="U176" s="135"/>
      <c r="V176" s="135"/>
      <c r="W176" s="135"/>
      <c r="X176" s="135"/>
      <c r="Z176" s="178"/>
    </row>
    <row r="177" spans="1:27" ht="20.100000000000001" customHeight="1" x14ac:dyDescent="0.15">
      <c r="A177" s="112"/>
      <c r="B177" s="112"/>
      <c r="C177" s="129"/>
      <c r="E177" s="188" t="s">
        <v>214</v>
      </c>
      <c r="F177" s="189"/>
      <c r="G177" s="189"/>
      <c r="H177" s="190"/>
      <c r="I177" s="39"/>
      <c r="J177" s="84"/>
      <c r="K177" s="84"/>
      <c r="L177" s="84"/>
      <c r="M177" s="85"/>
      <c r="Y177" s="135"/>
      <c r="Z177" s="178"/>
    </row>
    <row r="178" spans="1:27" ht="20.100000000000001" customHeight="1" x14ac:dyDescent="0.15">
      <c r="A178" s="112"/>
      <c r="B178" s="112"/>
      <c r="C178" s="129"/>
      <c r="D178" s="130"/>
      <c r="E178" s="191" t="s">
        <v>215</v>
      </c>
      <c r="F178" s="192"/>
      <c r="G178" s="192"/>
      <c r="H178" s="193"/>
      <c r="I178" s="42"/>
      <c r="J178" s="86"/>
      <c r="K178" s="86"/>
      <c r="L178" s="86"/>
      <c r="M178" s="87"/>
      <c r="Y178" s="135"/>
      <c r="Z178" s="178"/>
    </row>
    <row r="179" spans="1:27" ht="20.100000000000001" customHeight="1" x14ac:dyDescent="0.15">
      <c r="A179" s="112"/>
      <c r="B179" s="112"/>
      <c r="C179" s="129"/>
      <c r="D179" s="130"/>
      <c r="E179" s="194" t="s">
        <v>216</v>
      </c>
      <c r="F179" s="195"/>
      <c r="G179" s="195"/>
      <c r="H179" s="196"/>
      <c r="I179" s="42"/>
      <c r="J179" s="86"/>
      <c r="K179" s="86"/>
      <c r="L179" s="86"/>
      <c r="M179" s="87"/>
      <c r="Y179" s="135"/>
      <c r="Z179" s="178"/>
    </row>
    <row r="180" spans="1:27" ht="20.100000000000001" customHeight="1" x14ac:dyDescent="0.15">
      <c r="A180" s="112"/>
      <c r="B180" s="112"/>
      <c r="C180" s="129"/>
      <c r="D180" s="130"/>
      <c r="E180" s="191" t="s">
        <v>217</v>
      </c>
      <c r="F180" s="192"/>
      <c r="G180" s="192"/>
      <c r="H180" s="193"/>
      <c r="I180" s="197">
        <f>I177+I178+I179</f>
        <v>0</v>
      </c>
      <c r="J180" s="198"/>
      <c r="K180" s="198"/>
      <c r="L180" s="198"/>
      <c r="M180" s="199"/>
      <c r="Y180" s="135"/>
      <c r="Z180" s="178"/>
    </row>
    <row r="181" spans="1:27" ht="20.100000000000001" customHeight="1" x14ac:dyDescent="0.15">
      <c r="A181" s="112"/>
      <c r="B181" s="112"/>
      <c r="C181" s="129"/>
      <c r="D181" s="130"/>
      <c r="E181" s="200" t="s">
        <v>218</v>
      </c>
      <c r="F181" s="201"/>
      <c r="G181" s="201"/>
      <c r="H181" s="202"/>
      <c r="I181" s="93"/>
      <c r="J181" s="94"/>
      <c r="K181" s="94"/>
      <c r="L181" s="94"/>
      <c r="M181" s="95"/>
      <c r="Y181" s="135"/>
      <c r="Z181" s="178"/>
    </row>
    <row r="182" spans="1:27" ht="20.100000000000001" customHeight="1" x14ac:dyDescent="0.15">
      <c r="A182" s="112"/>
      <c r="B182" s="112"/>
      <c r="C182" s="129"/>
      <c r="D182" s="130"/>
      <c r="E182" s="203"/>
      <c r="F182" s="204"/>
      <c r="G182" s="186"/>
      <c r="H182" s="186"/>
      <c r="K182" s="186"/>
      <c r="Y182" s="135"/>
      <c r="Z182" s="178"/>
    </row>
    <row r="183" spans="1:27" ht="20.100000000000001" customHeight="1" x14ac:dyDescent="0.15">
      <c r="A183" s="112">
        <f>IFERROR(IF(TRIM($I183)="",1001,0),3)</f>
        <v>1001</v>
      </c>
      <c r="B183" s="112"/>
      <c r="C183" s="129"/>
      <c r="D183" s="130">
        <v>2</v>
      </c>
      <c r="E183" s="110" t="s">
        <v>5</v>
      </c>
      <c r="I183" s="97"/>
      <c r="J183" s="97"/>
      <c r="K183" s="97"/>
      <c r="L183" s="97"/>
      <c r="M183" s="97"/>
      <c r="N183" s="135" t="s">
        <v>16</v>
      </c>
      <c r="O183" s="135"/>
      <c r="P183" s="135"/>
      <c r="Q183" s="135"/>
      <c r="R183" s="135"/>
      <c r="S183" s="135"/>
      <c r="T183" s="135"/>
      <c r="U183" s="135"/>
      <c r="V183" s="135"/>
      <c r="W183" s="135"/>
      <c r="X183" s="135"/>
      <c r="Y183" s="135"/>
      <c r="Z183" s="134"/>
    </row>
    <row r="184" spans="1:27" ht="49.9" customHeight="1" x14ac:dyDescent="0.15">
      <c r="A184" s="112"/>
      <c r="B184" s="112"/>
      <c r="C184" s="138"/>
      <c r="D184" s="135"/>
      <c r="E184" s="135"/>
      <c r="F184" s="135"/>
      <c r="G184" s="135"/>
      <c r="H184" s="135"/>
      <c r="I184" s="132"/>
      <c r="J184" s="158" t="s">
        <v>86</v>
      </c>
      <c r="K184" s="205"/>
      <c r="L184" s="205"/>
      <c r="M184" s="205"/>
      <c r="N184" s="205"/>
      <c r="O184" s="205"/>
      <c r="P184" s="205"/>
      <c r="Q184" s="205"/>
      <c r="R184" s="205"/>
      <c r="S184" s="205"/>
      <c r="T184" s="205"/>
      <c r="U184" s="205"/>
      <c r="V184" s="205"/>
      <c r="W184" s="205"/>
      <c r="X184" s="205"/>
      <c r="Y184" s="205"/>
      <c r="Z184" s="134"/>
    </row>
    <row r="185" spans="1:27" ht="20.100000000000001" customHeight="1" x14ac:dyDescent="0.15">
      <c r="A185" s="112"/>
      <c r="B185" s="112"/>
      <c r="C185" s="129"/>
      <c r="D185" s="130">
        <v>3</v>
      </c>
      <c r="E185" s="110" t="s">
        <v>172</v>
      </c>
      <c r="I185" s="51"/>
      <c r="J185" s="52"/>
      <c r="K185" s="52"/>
      <c r="L185" s="52"/>
      <c r="M185" s="52"/>
      <c r="N185" s="135"/>
      <c r="O185" s="135"/>
      <c r="P185" s="135"/>
      <c r="Q185" s="135"/>
      <c r="R185" s="135"/>
      <c r="S185" s="135"/>
      <c r="T185" s="135"/>
      <c r="U185" s="135"/>
      <c r="V185" s="135"/>
      <c r="W185" s="135"/>
      <c r="X185" s="135"/>
      <c r="Y185" s="135"/>
      <c r="Z185" s="134"/>
    </row>
    <row r="186" spans="1:27" ht="20.100000000000001" customHeight="1" x14ac:dyDescent="0.15">
      <c r="A186" s="112"/>
      <c r="B186" s="112"/>
      <c r="C186" s="138"/>
      <c r="D186" s="135"/>
      <c r="E186" s="135"/>
      <c r="F186" s="135"/>
      <c r="G186" s="135"/>
      <c r="H186" s="135"/>
      <c r="I186" s="132"/>
      <c r="J186" s="137" t="str">
        <f>日付例&amp;"　年月日を入力してください。個人の場合や設立日が1900/3/31以前の場合は、入力不要です。"</f>
        <v>例)2024/4/1、R6/4/1　年月日を入力してください。個人の場合や設立日が1900/3/31以前の場合は、入力不要です。</v>
      </c>
      <c r="K186" s="136"/>
      <c r="L186" s="136"/>
      <c r="M186" s="136"/>
      <c r="N186" s="136"/>
      <c r="O186" s="136"/>
      <c r="P186" s="136"/>
      <c r="Q186" s="136"/>
      <c r="R186" s="136"/>
      <c r="S186" s="136"/>
      <c r="T186" s="136"/>
      <c r="U186" s="136"/>
      <c r="V186" s="136"/>
      <c r="W186" s="136"/>
      <c r="X186" s="136"/>
      <c r="Y186" s="136"/>
      <c r="Z186" s="134"/>
    </row>
    <row r="187" spans="1:27" ht="20.100000000000001" customHeight="1" x14ac:dyDescent="0.15">
      <c r="A187" s="112"/>
      <c r="B187" s="112"/>
      <c r="C187" s="129"/>
      <c r="D187" s="130">
        <v>4</v>
      </c>
      <c r="E187" s="110" t="s">
        <v>173</v>
      </c>
      <c r="F187" s="135"/>
      <c r="G187" s="135"/>
      <c r="H187" s="135"/>
      <c r="I187" s="51"/>
      <c r="J187" s="52"/>
      <c r="K187" s="52"/>
      <c r="L187" s="52"/>
      <c r="M187" s="52"/>
      <c r="N187" s="185"/>
      <c r="O187" s="185"/>
      <c r="P187" s="185"/>
      <c r="Q187" s="185"/>
      <c r="R187" s="185"/>
      <c r="S187" s="185"/>
      <c r="T187" s="185"/>
      <c r="U187" s="185"/>
      <c r="V187" s="185"/>
      <c r="W187" s="185"/>
      <c r="X187" s="185"/>
      <c r="Y187" s="185"/>
      <c r="Z187" s="206"/>
      <c r="AA187" s="138"/>
    </row>
    <row r="188" spans="1:27" ht="20.100000000000001" customHeight="1" x14ac:dyDescent="0.15">
      <c r="A188" s="112"/>
      <c r="B188" s="112"/>
      <c r="C188" s="129"/>
      <c r="D188" s="130"/>
      <c r="E188" s="135"/>
      <c r="F188" s="135"/>
      <c r="G188" s="135"/>
      <c r="H188" s="135"/>
      <c r="I188" s="132"/>
      <c r="J188" s="137" t="str">
        <f>日付例&amp;"　年月日を入力してください。創業日が1900/3/31以前の場合は、入力不要です。"</f>
        <v>例)2024/4/1、R6/4/1　年月日を入力してください。創業日が1900/3/31以前の場合は、入力不要です。</v>
      </c>
      <c r="K188" s="136"/>
      <c r="L188" s="136"/>
      <c r="M188" s="136"/>
      <c r="N188" s="207"/>
      <c r="O188" s="137"/>
      <c r="P188" s="145"/>
      <c r="Q188" s="137"/>
      <c r="R188" s="137"/>
      <c r="S188" s="137"/>
      <c r="T188" s="137"/>
      <c r="U188" s="137"/>
      <c r="V188" s="137"/>
      <c r="W188" s="137"/>
      <c r="X188" s="137"/>
      <c r="Y188" s="137"/>
      <c r="Z188" s="148"/>
      <c r="AA188" s="138"/>
    </row>
    <row r="189" spans="1:27" ht="20.100000000000001" customHeight="1" x14ac:dyDescent="0.15">
      <c r="A189" s="112"/>
      <c r="B189" s="112"/>
      <c r="C189" s="129"/>
      <c r="D189" s="130">
        <v>5</v>
      </c>
      <c r="E189" s="135" t="s">
        <v>174</v>
      </c>
      <c r="F189" s="135"/>
      <c r="G189" s="135"/>
      <c r="H189" s="135"/>
      <c r="I189" s="51"/>
      <c r="J189" s="53"/>
      <c r="K189" s="53"/>
      <c r="L189" s="53"/>
      <c r="M189" s="53"/>
      <c r="N189" s="208" t="s">
        <v>175</v>
      </c>
      <c r="O189" s="51"/>
      <c r="P189" s="51"/>
      <c r="Q189" s="209" t="s">
        <v>176</v>
      </c>
      <c r="R189" s="185"/>
      <c r="S189" s="185"/>
      <c r="T189" s="185"/>
      <c r="U189" s="185"/>
      <c r="V189" s="185"/>
      <c r="W189" s="185"/>
      <c r="X189" s="185"/>
      <c r="Y189" s="185"/>
      <c r="Z189" s="206"/>
      <c r="AA189" s="138"/>
    </row>
    <row r="190" spans="1:27" ht="20.100000000000001" customHeight="1" x14ac:dyDescent="0.15">
      <c r="A190" s="112"/>
      <c r="B190" s="112"/>
      <c r="C190" s="129"/>
      <c r="D190" s="130"/>
      <c r="E190" s="210" t="s">
        <v>177</v>
      </c>
      <c r="F190" s="135"/>
      <c r="G190" s="135"/>
      <c r="H190" s="135"/>
      <c r="I190" s="211"/>
      <c r="J190" s="137" t="str">
        <f>日付例&amp;"　年月日を入力してください。"</f>
        <v>例)2024/4/1、R6/4/1　年月日を入力してください。</v>
      </c>
      <c r="K190" s="137"/>
      <c r="L190" s="137"/>
      <c r="M190" s="145"/>
      <c r="N190" s="207"/>
      <c r="O190" s="137"/>
      <c r="P190" s="145"/>
      <c r="Q190" s="137"/>
      <c r="R190" s="137"/>
      <c r="S190" s="137"/>
      <c r="T190" s="137"/>
      <c r="U190" s="137"/>
      <c r="V190" s="137"/>
      <c r="W190" s="137"/>
      <c r="X190" s="137"/>
      <c r="Y190" s="137"/>
      <c r="Z190" s="148"/>
      <c r="AA190" s="138"/>
    </row>
    <row r="191" spans="1:27" ht="20.100000000000001" customHeight="1" x14ac:dyDescent="0.15">
      <c r="A191" s="112"/>
      <c r="B191" s="112"/>
      <c r="C191" s="129"/>
      <c r="D191" s="130">
        <v>6</v>
      </c>
      <c r="E191" s="212" t="s">
        <v>178</v>
      </c>
      <c r="F191" s="135"/>
      <c r="G191" s="135"/>
      <c r="H191" s="135"/>
      <c r="I191" s="51"/>
      <c r="J191" s="53"/>
      <c r="K191" s="53"/>
      <c r="L191" s="53"/>
      <c r="M191" s="53"/>
      <c r="N191" s="186"/>
      <c r="O191" s="185"/>
      <c r="P191" s="213"/>
      <c r="Q191" s="185"/>
      <c r="R191" s="185"/>
      <c r="S191" s="185"/>
      <c r="T191" s="185"/>
      <c r="U191" s="185"/>
      <c r="V191" s="185"/>
      <c r="W191" s="185"/>
      <c r="X191" s="185"/>
      <c r="Y191" s="185"/>
      <c r="Z191" s="206"/>
      <c r="AA191" s="138"/>
    </row>
    <row r="192" spans="1:27" ht="20.100000000000001" customHeight="1" x14ac:dyDescent="0.15">
      <c r="A192" s="112"/>
      <c r="B192" s="112"/>
      <c r="C192" s="129"/>
      <c r="D192" s="130"/>
      <c r="E192" s="210" t="s">
        <v>179</v>
      </c>
      <c r="F192" s="135"/>
      <c r="G192" s="135"/>
      <c r="H192" s="135"/>
      <c r="I192" s="214"/>
      <c r="J192" s="137" t="str">
        <f>日付例&amp;"　年月日を入力してください。"</f>
        <v>例)2024/4/1、R6/4/1　年月日を入力してください。</v>
      </c>
      <c r="K192" s="137"/>
      <c r="L192" s="137"/>
      <c r="M192" s="145"/>
      <c r="N192" s="207"/>
      <c r="O192" s="137"/>
      <c r="P192" s="145"/>
      <c r="Q192" s="137"/>
      <c r="R192" s="137"/>
      <c r="S192" s="137"/>
      <c r="T192" s="137"/>
      <c r="U192" s="137"/>
      <c r="V192" s="137"/>
      <c r="W192" s="137"/>
      <c r="X192" s="137"/>
      <c r="Y192" s="137"/>
      <c r="Z192" s="148"/>
      <c r="AA192" s="138"/>
    </row>
    <row r="193" spans="1:27" ht="20.100000000000001" customHeight="1" x14ac:dyDescent="0.15">
      <c r="A193" s="112"/>
      <c r="B193" s="112"/>
      <c r="C193" s="125"/>
      <c r="D193" s="130">
        <v>7</v>
      </c>
      <c r="E193" s="135" t="s">
        <v>180</v>
      </c>
      <c r="F193" s="126"/>
      <c r="G193" s="126"/>
      <c r="H193" s="126"/>
      <c r="I193" s="135"/>
      <c r="J193" s="135"/>
      <c r="K193" s="135"/>
      <c r="L193" s="135"/>
      <c r="M193" s="135"/>
      <c r="N193" s="135"/>
      <c r="O193" s="135"/>
      <c r="P193" s="135"/>
      <c r="Q193" s="135"/>
      <c r="R193" s="135"/>
      <c r="S193" s="135"/>
      <c r="T193" s="135"/>
      <c r="U193" s="135"/>
      <c r="V193" s="135"/>
      <c r="W193" s="135"/>
      <c r="X193" s="135"/>
      <c r="Y193" s="135"/>
      <c r="Z193" s="134"/>
      <c r="AA193" s="138"/>
    </row>
    <row r="194" spans="1:27" ht="20.100000000000001" customHeight="1" x14ac:dyDescent="0.15">
      <c r="A194" s="112"/>
      <c r="B194" s="112"/>
      <c r="C194" s="129"/>
      <c r="D194" s="178"/>
      <c r="E194" s="215" t="s">
        <v>181</v>
      </c>
      <c r="F194" s="216"/>
      <c r="G194" s="216"/>
      <c r="H194" s="217"/>
      <c r="I194" s="218" t="s">
        <v>192</v>
      </c>
      <c r="J194" s="219"/>
      <c r="K194" s="219"/>
      <c r="L194" s="219"/>
      <c r="M194" s="220"/>
      <c r="Z194" s="178"/>
      <c r="AA194" s="138"/>
    </row>
    <row r="195" spans="1:27" ht="20.100000000000001" customHeight="1" x14ac:dyDescent="0.15">
      <c r="A195" s="112"/>
      <c r="B195" s="112"/>
      <c r="C195" s="129"/>
      <c r="D195" s="178"/>
      <c r="E195" s="221" t="s">
        <v>182</v>
      </c>
      <c r="F195" s="222"/>
      <c r="G195" s="222"/>
      <c r="H195" s="223"/>
      <c r="I195" s="39"/>
      <c r="J195" s="40"/>
      <c r="K195" s="40"/>
      <c r="L195" s="40"/>
      <c r="M195" s="41"/>
      <c r="Z195" s="178"/>
      <c r="AA195" s="138"/>
    </row>
    <row r="196" spans="1:27" ht="20.100000000000001" customHeight="1" x14ac:dyDescent="0.15">
      <c r="A196" s="112"/>
      <c r="B196" s="112"/>
      <c r="C196" s="129"/>
      <c r="D196" s="178"/>
      <c r="E196" s="224" t="s">
        <v>183</v>
      </c>
      <c r="F196" s="225"/>
      <c r="G196" s="225"/>
      <c r="H196" s="226"/>
      <c r="I196" s="42"/>
      <c r="J196" s="43"/>
      <c r="K196" s="43"/>
      <c r="L196" s="43"/>
      <c r="M196" s="44"/>
      <c r="Z196" s="178"/>
      <c r="AA196" s="138"/>
    </row>
    <row r="197" spans="1:27" ht="20.100000000000001" customHeight="1" x14ac:dyDescent="0.15">
      <c r="A197" s="112"/>
      <c r="B197" s="112"/>
      <c r="C197" s="129"/>
      <c r="D197" s="178"/>
      <c r="E197" s="224" t="s">
        <v>184</v>
      </c>
      <c r="F197" s="225"/>
      <c r="G197" s="225"/>
      <c r="H197" s="226"/>
      <c r="I197" s="42"/>
      <c r="J197" s="43"/>
      <c r="K197" s="43"/>
      <c r="L197" s="43"/>
      <c r="M197" s="44"/>
      <c r="Z197" s="178"/>
      <c r="AA197" s="138"/>
    </row>
    <row r="198" spans="1:27" ht="20.100000000000001" customHeight="1" thickBot="1" x14ac:dyDescent="0.2">
      <c r="A198" s="112"/>
      <c r="B198" s="112"/>
      <c r="C198" s="129"/>
      <c r="D198" s="178"/>
      <c r="E198" s="227" t="s">
        <v>185</v>
      </c>
      <c r="F198" s="228"/>
      <c r="G198" s="228"/>
      <c r="H198" s="229"/>
      <c r="I198" s="45"/>
      <c r="J198" s="46"/>
      <c r="K198" s="46"/>
      <c r="L198" s="46"/>
      <c r="M198" s="47"/>
      <c r="Z198" s="178"/>
      <c r="AA198" s="138"/>
    </row>
    <row r="199" spans="1:27" ht="20.100000000000001" customHeight="1" thickTop="1" x14ac:dyDescent="0.15">
      <c r="A199" s="112"/>
      <c r="B199" s="112"/>
      <c r="C199" s="129"/>
      <c r="E199" s="230" t="s">
        <v>186</v>
      </c>
      <c r="F199" s="231"/>
      <c r="G199" s="231"/>
      <c r="H199" s="232"/>
      <c r="I199" s="233">
        <f>I195+I197+I198</f>
        <v>0</v>
      </c>
      <c r="J199" s="234"/>
      <c r="K199" s="234"/>
      <c r="L199" s="234"/>
      <c r="M199" s="235"/>
      <c r="Z199" s="178"/>
      <c r="AA199" s="138"/>
    </row>
    <row r="200" spans="1:27" ht="20.100000000000001" customHeight="1" x14ac:dyDescent="0.15">
      <c r="A200" s="112"/>
      <c r="B200" s="112"/>
      <c r="C200" s="236"/>
      <c r="D200" s="184"/>
      <c r="E200" s="237"/>
      <c r="F200" s="237"/>
      <c r="G200" s="237"/>
      <c r="H200" s="237"/>
      <c r="I200" s="238"/>
      <c r="J200" s="239"/>
      <c r="K200" s="239"/>
      <c r="L200" s="239"/>
      <c r="M200" s="239"/>
      <c r="N200" s="184"/>
      <c r="O200" s="184"/>
      <c r="P200" s="184"/>
      <c r="Q200" s="184"/>
      <c r="R200" s="184"/>
      <c r="S200" s="184"/>
      <c r="T200" s="184"/>
      <c r="U200" s="184"/>
      <c r="V200" s="184"/>
      <c r="W200" s="184"/>
      <c r="X200" s="184"/>
      <c r="Y200" s="184"/>
      <c r="Z200" s="184"/>
      <c r="AA200" s="138"/>
    </row>
    <row r="201" spans="1:27" ht="20.100000000000001" customHeight="1" x14ac:dyDescent="0.15">
      <c r="A201" s="112"/>
      <c r="B201" s="112"/>
      <c r="C201" s="127"/>
      <c r="D201" s="135"/>
      <c r="E201" s="135"/>
      <c r="F201" s="135"/>
      <c r="G201" s="135"/>
      <c r="H201" s="135"/>
      <c r="I201" s="132"/>
      <c r="J201" s="137"/>
      <c r="K201" s="137"/>
      <c r="L201" s="137"/>
      <c r="M201" s="137"/>
      <c r="N201" s="137"/>
      <c r="O201" s="137"/>
      <c r="P201" s="137"/>
      <c r="Q201" s="137"/>
      <c r="R201" s="137"/>
      <c r="S201" s="137"/>
      <c r="T201" s="137"/>
      <c r="U201" s="137"/>
      <c r="V201" s="137"/>
      <c r="W201" s="137"/>
      <c r="X201" s="137"/>
      <c r="Y201" s="137"/>
      <c r="Z201" s="135"/>
    </row>
    <row r="202" spans="1:27" ht="20.100000000000001" customHeight="1" x14ac:dyDescent="0.15">
      <c r="A202" s="112"/>
      <c r="B202" s="112"/>
      <c r="C202" s="135"/>
      <c r="D202" s="135"/>
      <c r="E202" s="135"/>
      <c r="F202" s="135"/>
      <c r="G202" s="135"/>
      <c r="H202" s="135"/>
      <c r="I202" s="135"/>
      <c r="J202" s="155"/>
      <c r="K202" s="155"/>
      <c r="L202" s="155"/>
      <c r="M202" s="175"/>
      <c r="Y202" s="155"/>
      <c r="Z202" s="155"/>
      <c r="AA202" s="155"/>
    </row>
    <row r="203" spans="1:27" ht="20.100000000000001" customHeight="1" x14ac:dyDescent="0.15">
      <c r="A203" s="112"/>
      <c r="B203" s="112"/>
      <c r="C203" s="122" t="s">
        <v>58</v>
      </c>
      <c r="D203" s="123"/>
      <c r="E203" s="123"/>
      <c r="F203" s="123"/>
      <c r="G203" s="123"/>
      <c r="H203" s="124"/>
      <c r="I203" s="183"/>
      <c r="J203" s="184"/>
      <c r="K203" s="184"/>
      <c r="L203" s="184"/>
      <c r="M203" s="184"/>
      <c r="N203" s="184"/>
      <c r="O203" s="184"/>
      <c r="P203" s="184"/>
      <c r="Q203" s="184"/>
      <c r="R203" s="184"/>
      <c r="S203" s="184"/>
      <c r="T203" s="184"/>
      <c r="U203" s="184"/>
      <c r="V203" s="184"/>
      <c r="W203" s="184"/>
      <c r="X203" s="184"/>
      <c r="Y203" s="184"/>
      <c r="Z203" s="184"/>
    </row>
    <row r="204" spans="1:27" ht="20.100000000000001" customHeight="1" x14ac:dyDescent="0.15">
      <c r="A204" s="112"/>
      <c r="B204" s="112"/>
      <c r="C204" s="240"/>
      <c r="D204" s="241"/>
      <c r="E204" s="241"/>
      <c r="F204" s="241"/>
      <c r="G204" s="241"/>
      <c r="H204" s="241"/>
      <c r="R204" s="242"/>
      <c r="AA204" s="146"/>
    </row>
    <row r="205" spans="1:27" ht="20.100000000000001" customHeight="1" x14ac:dyDescent="0.15">
      <c r="A205" s="112"/>
      <c r="B205" s="112"/>
      <c r="C205" s="243"/>
      <c r="D205" s="244" t="s">
        <v>80</v>
      </c>
      <c r="E205" s="244"/>
      <c r="F205" s="244"/>
      <c r="G205" s="244"/>
      <c r="H205" s="244"/>
      <c r="I205" s="244"/>
      <c r="J205" s="244"/>
      <c r="K205" s="244"/>
      <c r="L205" s="244"/>
      <c r="M205" s="244"/>
      <c r="N205" s="244"/>
      <c r="O205" s="244"/>
      <c r="P205" s="244"/>
      <c r="Q205" s="244"/>
      <c r="R205" s="244"/>
      <c r="S205" s="244"/>
      <c r="T205" s="244"/>
      <c r="U205" s="244"/>
      <c r="V205" s="244"/>
      <c r="W205" s="244"/>
      <c r="X205" s="244"/>
      <c r="Y205" s="244"/>
      <c r="Z205" s="134"/>
    </row>
    <row r="206" spans="1:27" ht="20.100000000000001" customHeight="1" x14ac:dyDescent="0.15">
      <c r="A206" s="112"/>
      <c r="B206" s="112"/>
      <c r="C206" s="245"/>
      <c r="D206" s="246" t="s">
        <v>72</v>
      </c>
      <c r="E206" s="247"/>
      <c r="F206" s="247"/>
      <c r="G206" s="247"/>
      <c r="H206" s="247"/>
      <c r="I206" s="247"/>
      <c r="J206" s="248"/>
      <c r="K206" s="249" t="s">
        <v>189</v>
      </c>
      <c r="L206" s="250"/>
      <c r="M206" s="250"/>
      <c r="N206" s="250"/>
      <c r="O206" s="251"/>
      <c r="P206" s="252" t="s">
        <v>190</v>
      </c>
      <c r="Q206" s="253"/>
      <c r="R206" s="254"/>
      <c r="S206" s="255" t="s">
        <v>191</v>
      </c>
      <c r="T206" s="255"/>
      <c r="U206" s="255"/>
      <c r="V206" s="255"/>
      <c r="W206" s="255"/>
      <c r="X206" s="255"/>
      <c r="Y206" s="256"/>
      <c r="Z206" s="134"/>
    </row>
    <row r="207" spans="1:27" ht="20.100000000000001" customHeight="1" x14ac:dyDescent="0.15">
      <c r="A207" s="112"/>
      <c r="B207" s="112"/>
      <c r="C207" s="129"/>
      <c r="D207" s="257" t="s">
        <v>187</v>
      </c>
      <c r="E207" s="258"/>
      <c r="F207" s="258"/>
      <c r="G207" s="258"/>
      <c r="H207" s="258"/>
      <c r="I207" s="258"/>
      <c r="J207" s="259"/>
      <c r="K207" s="48"/>
      <c r="L207" s="49"/>
      <c r="M207" s="49"/>
      <c r="N207" s="49"/>
      <c r="O207" s="50"/>
      <c r="P207" s="54"/>
      <c r="Q207" s="55"/>
      <c r="R207" s="63"/>
      <c r="S207" s="54"/>
      <c r="T207" s="55"/>
      <c r="U207" s="55"/>
      <c r="V207" s="55"/>
      <c r="W207" s="55"/>
      <c r="X207" s="55"/>
      <c r="Y207" s="56"/>
      <c r="Z207" s="134"/>
    </row>
    <row r="208" spans="1:27" ht="20.100000000000001" customHeight="1" x14ac:dyDescent="0.15">
      <c r="A208" s="112"/>
      <c r="B208" s="112"/>
      <c r="C208" s="129"/>
      <c r="D208" s="260" t="s">
        <v>196</v>
      </c>
      <c r="E208" s="261"/>
      <c r="F208" s="261"/>
      <c r="G208" s="261"/>
      <c r="H208" s="261"/>
      <c r="I208" s="261"/>
      <c r="J208" s="262"/>
      <c r="K208" s="31"/>
      <c r="L208" s="32"/>
      <c r="M208" s="32"/>
      <c r="N208" s="32"/>
      <c r="O208" s="33"/>
      <c r="P208" s="57"/>
      <c r="Q208" s="58"/>
      <c r="R208" s="64"/>
      <c r="S208" s="57"/>
      <c r="T208" s="58"/>
      <c r="U208" s="58"/>
      <c r="V208" s="58"/>
      <c r="W208" s="58"/>
      <c r="X208" s="58"/>
      <c r="Y208" s="59"/>
      <c r="Z208" s="134"/>
    </row>
    <row r="209" spans="1:27" ht="20.100000000000001" customHeight="1" x14ac:dyDescent="0.15">
      <c r="A209" s="112"/>
      <c r="B209" s="112"/>
      <c r="C209" s="129"/>
      <c r="D209" s="263" t="s">
        <v>197</v>
      </c>
      <c r="E209" s="264"/>
      <c r="F209" s="264"/>
      <c r="G209" s="264"/>
      <c r="H209" s="264"/>
      <c r="I209" s="264"/>
      <c r="J209" s="265"/>
      <c r="K209" s="31"/>
      <c r="L209" s="32"/>
      <c r="M209" s="32"/>
      <c r="N209" s="32"/>
      <c r="O209" s="33"/>
      <c r="P209" s="57"/>
      <c r="Q209" s="58"/>
      <c r="R209" s="64"/>
      <c r="S209" s="57"/>
      <c r="T209" s="58"/>
      <c r="U209" s="58"/>
      <c r="V209" s="58"/>
      <c r="W209" s="58"/>
      <c r="X209" s="58"/>
      <c r="Y209" s="59"/>
      <c r="Z209" s="134"/>
    </row>
    <row r="210" spans="1:27" ht="20.100000000000001" customHeight="1" x14ac:dyDescent="0.15">
      <c r="A210" s="112"/>
      <c r="B210" s="112"/>
      <c r="C210" s="129"/>
      <c r="D210" s="266" t="s">
        <v>198</v>
      </c>
      <c r="E210" s="267"/>
      <c r="F210" s="267"/>
      <c r="G210" s="267"/>
      <c r="H210" s="267"/>
      <c r="I210" s="267"/>
      <c r="J210" s="268"/>
      <c r="K210" s="31"/>
      <c r="L210" s="32"/>
      <c r="M210" s="32"/>
      <c r="N210" s="32"/>
      <c r="O210" s="33"/>
      <c r="P210" s="57"/>
      <c r="Q210" s="58"/>
      <c r="R210" s="64"/>
      <c r="S210" s="57"/>
      <c r="T210" s="58"/>
      <c r="U210" s="58"/>
      <c r="V210" s="58"/>
      <c r="W210" s="58"/>
      <c r="X210" s="58"/>
      <c r="Y210" s="59"/>
      <c r="Z210" s="134"/>
    </row>
    <row r="211" spans="1:27" ht="20.100000000000001" customHeight="1" x14ac:dyDescent="0.15">
      <c r="A211" s="112"/>
      <c r="B211" s="112"/>
      <c r="C211" s="129"/>
      <c r="D211" s="263" t="s">
        <v>199</v>
      </c>
      <c r="E211" s="264"/>
      <c r="F211" s="264"/>
      <c r="G211" s="264"/>
      <c r="H211" s="264"/>
      <c r="I211" s="264"/>
      <c r="J211" s="265"/>
      <c r="K211" s="31"/>
      <c r="L211" s="32"/>
      <c r="M211" s="32"/>
      <c r="N211" s="32"/>
      <c r="O211" s="33"/>
      <c r="P211" s="57"/>
      <c r="Q211" s="58"/>
      <c r="R211" s="64"/>
      <c r="S211" s="57"/>
      <c r="T211" s="58"/>
      <c r="U211" s="58"/>
      <c r="V211" s="58"/>
      <c r="W211" s="58"/>
      <c r="X211" s="58"/>
      <c r="Y211" s="59"/>
      <c r="Z211" s="134"/>
    </row>
    <row r="212" spans="1:27" ht="20.100000000000001" customHeight="1" thickBot="1" x14ac:dyDescent="0.2">
      <c r="A212" s="112"/>
      <c r="B212" s="112"/>
      <c r="C212" s="129"/>
      <c r="D212" s="269" t="s">
        <v>200</v>
      </c>
      <c r="E212" s="270"/>
      <c r="F212" s="270"/>
      <c r="G212" s="270"/>
      <c r="H212" s="270"/>
      <c r="I212" s="270"/>
      <c r="J212" s="271"/>
      <c r="K212" s="34"/>
      <c r="L212" s="35"/>
      <c r="M212" s="35"/>
      <c r="N212" s="35"/>
      <c r="O212" s="36"/>
      <c r="P212" s="60"/>
      <c r="Q212" s="61"/>
      <c r="R212" s="65"/>
      <c r="S212" s="60"/>
      <c r="T212" s="61"/>
      <c r="U212" s="61"/>
      <c r="V212" s="61"/>
      <c r="W212" s="61"/>
      <c r="X212" s="61"/>
      <c r="Y212" s="62"/>
      <c r="Z212" s="134"/>
    </row>
    <row r="213" spans="1:27" ht="20.100000000000001" customHeight="1" thickTop="1" x14ac:dyDescent="0.15">
      <c r="A213" s="112"/>
      <c r="B213" s="112"/>
      <c r="C213" s="245"/>
      <c r="D213" s="272" t="s">
        <v>201</v>
      </c>
      <c r="E213" s="273"/>
      <c r="F213" s="273"/>
      <c r="G213" s="273"/>
      <c r="H213" s="273"/>
      <c r="I213" s="273"/>
      <c r="J213" s="273"/>
      <c r="K213" s="274">
        <f>SUM(K207:O212)</f>
        <v>0</v>
      </c>
      <c r="L213" s="275"/>
      <c r="M213" s="275"/>
      <c r="N213" s="275"/>
      <c r="O213" s="276"/>
      <c r="P213" s="274">
        <f>SUM(P207:R212)</f>
        <v>0</v>
      </c>
      <c r="Q213" s="277"/>
      <c r="R213" s="278"/>
      <c r="S213" s="274">
        <f>SUM(S207:Y212)</f>
        <v>0</v>
      </c>
      <c r="T213" s="275"/>
      <c r="U213" s="275"/>
      <c r="V213" s="275"/>
      <c r="W213" s="275"/>
      <c r="X213" s="275"/>
      <c r="Y213" s="279"/>
      <c r="Z213" s="134"/>
    </row>
    <row r="214" spans="1:27" ht="20.100000000000001" customHeight="1" x14ac:dyDescent="0.15">
      <c r="A214" s="112"/>
      <c r="B214" s="112"/>
      <c r="C214" s="236"/>
      <c r="D214" s="280"/>
      <c r="E214" s="281"/>
      <c r="F214" s="280"/>
      <c r="G214" s="280"/>
      <c r="H214" s="280"/>
      <c r="I214" s="280"/>
      <c r="J214" s="280"/>
      <c r="K214" s="282"/>
      <c r="L214" s="283"/>
      <c r="M214" s="283"/>
      <c r="N214" s="283"/>
      <c r="O214" s="282"/>
      <c r="P214" s="283"/>
      <c r="Q214" s="283"/>
      <c r="R214" s="283"/>
      <c r="S214" s="282"/>
      <c r="T214" s="283"/>
      <c r="U214" s="283"/>
      <c r="V214" s="283"/>
      <c r="W214" s="283"/>
      <c r="X214" s="283"/>
      <c r="Y214" s="283"/>
      <c r="Z214" s="150"/>
      <c r="AA214" s="146"/>
    </row>
    <row r="215" spans="1:27" ht="20.100000000000001" customHeight="1" x14ac:dyDescent="0.15">
      <c r="A215" s="112"/>
      <c r="B215" s="112"/>
      <c r="C215" s="284"/>
      <c r="D215" s="212"/>
      <c r="E215" s="285"/>
      <c r="F215" s="212"/>
      <c r="G215" s="212"/>
      <c r="H215" s="212"/>
      <c r="I215" s="212"/>
      <c r="J215" s="212"/>
      <c r="K215" s="286"/>
      <c r="L215" s="185"/>
      <c r="M215" s="185"/>
      <c r="N215" s="185"/>
      <c r="O215" s="286"/>
      <c r="P215" s="185"/>
      <c r="Q215" s="185"/>
      <c r="R215" s="185"/>
      <c r="S215" s="286"/>
      <c r="T215" s="185"/>
      <c r="U215" s="185"/>
      <c r="V215" s="185"/>
      <c r="W215" s="185"/>
      <c r="X215" s="185"/>
      <c r="Y215" s="185"/>
      <c r="Z215" s="135"/>
    </row>
    <row r="216" spans="1:27" ht="20.100000000000001" customHeight="1" x14ac:dyDescent="0.15">
      <c r="A216" s="112"/>
      <c r="B216" s="112"/>
      <c r="C216" s="130"/>
      <c r="D216" s="212"/>
      <c r="E216" s="285"/>
      <c r="F216" s="280"/>
      <c r="G216" s="212"/>
      <c r="H216" s="212"/>
      <c r="I216" s="212"/>
      <c r="J216" s="212"/>
      <c r="K216" s="286"/>
      <c r="L216" s="185"/>
      <c r="M216" s="185"/>
      <c r="N216" s="185"/>
      <c r="O216" s="286"/>
      <c r="P216" s="185"/>
      <c r="Q216" s="185"/>
      <c r="R216" s="185"/>
      <c r="S216" s="286"/>
      <c r="T216" s="185"/>
      <c r="U216" s="185"/>
      <c r="V216" s="185"/>
      <c r="W216" s="185"/>
      <c r="X216" s="185"/>
      <c r="Y216" s="185"/>
      <c r="Z216" s="135"/>
    </row>
    <row r="217" spans="1:27" ht="20.100000000000001" customHeight="1" x14ac:dyDescent="0.15">
      <c r="A217" s="112"/>
      <c r="B217" s="112"/>
      <c r="C217" s="122" t="s">
        <v>59</v>
      </c>
      <c r="D217" s="123"/>
      <c r="E217" s="123"/>
      <c r="F217" s="123"/>
      <c r="G217" s="123"/>
      <c r="H217" s="124"/>
      <c r="I217" s="183"/>
      <c r="J217" s="184"/>
      <c r="K217" s="184"/>
      <c r="L217" s="184"/>
      <c r="M217" s="184"/>
      <c r="N217" s="184"/>
      <c r="O217" s="184"/>
      <c r="P217" s="184"/>
      <c r="Q217" s="184"/>
      <c r="R217" s="184"/>
      <c r="S217" s="184"/>
      <c r="T217" s="184"/>
      <c r="U217" s="184"/>
      <c r="V217" s="184"/>
      <c r="W217" s="184"/>
      <c r="X217" s="184"/>
      <c r="Y217" s="184"/>
      <c r="Z217" s="184"/>
    </row>
    <row r="218" spans="1:27" ht="20.100000000000001" customHeight="1" x14ac:dyDescent="0.15">
      <c r="A218" s="112"/>
      <c r="B218" s="112"/>
      <c r="C218" s="240"/>
      <c r="D218" s="241"/>
      <c r="E218" s="241"/>
      <c r="F218" s="241"/>
      <c r="G218" s="241"/>
      <c r="H218" s="241"/>
      <c r="AA218" s="146"/>
    </row>
    <row r="219" spans="1:27" ht="30" customHeight="1" x14ac:dyDescent="0.15">
      <c r="A219" s="112"/>
      <c r="B219" s="112"/>
      <c r="C219" s="125"/>
      <c r="D219" s="172" t="s">
        <v>79</v>
      </c>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34"/>
    </row>
    <row r="220" spans="1:27" ht="20.100000000000001" customHeight="1" x14ac:dyDescent="0.15">
      <c r="A220" s="112"/>
      <c r="B220" s="112"/>
      <c r="C220" s="240"/>
      <c r="D220" s="287" t="s">
        <v>221</v>
      </c>
      <c r="E220" s="288"/>
      <c r="F220" s="288"/>
      <c r="G220" s="288"/>
      <c r="H220" s="288"/>
      <c r="I220" s="288"/>
      <c r="J220" s="288"/>
      <c r="K220" s="288"/>
      <c r="L220" s="289"/>
      <c r="M220" s="290" t="s">
        <v>3</v>
      </c>
      <c r="N220" s="291"/>
      <c r="AA220" s="146"/>
    </row>
    <row r="221" spans="1:27" ht="20.100000000000001" customHeight="1" x14ac:dyDescent="0.15">
      <c r="A221" s="112"/>
      <c r="B221" s="112"/>
      <c r="C221" s="240"/>
      <c r="D221" s="292" t="s">
        <v>88</v>
      </c>
      <c r="E221" s="293"/>
      <c r="F221" s="293"/>
      <c r="G221" s="293"/>
      <c r="H221" s="293"/>
      <c r="I221" s="293"/>
      <c r="J221" s="293"/>
      <c r="K221" s="293"/>
      <c r="L221" s="294"/>
      <c r="M221" s="37"/>
      <c r="N221" s="38"/>
      <c r="O221" s="146"/>
      <c r="AA221" s="146"/>
    </row>
    <row r="222" spans="1:27" ht="20.100000000000001" customHeight="1" x14ac:dyDescent="0.15">
      <c r="A222" s="112"/>
      <c r="B222" s="112"/>
      <c r="C222" s="240"/>
      <c r="D222" s="295" t="s">
        <v>89</v>
      </c>
      <c r="E222" s="296"/>
      <c r="F222" s="296"/>
      <c r="G222" s="296"/>
      <c r="H222" s="296"/>
      <c r="I222" s="296"/>
      <c r="J222" s="296"/>
      <c r="K222" s="296"/>
      <c r="L222" s="297"/>
      <c r="M222" s="21"/>
      <c r="N222" s="22"/>
      <c r="O222" s="146"/>
      <c r="AA222" s="146"/>
    </row>
    <row r="223" spans="1:27" ht="20.100000000000001" customHeight="1" x14ac:dyDescent="0.15">
      <c r="A223" s="112"/>
      <c r="B223" s="112"/>
      <c r="C223" s="240"/>
      <c r="D223" s="295" t="s">
        <v>90</v>
      </c>
      <c r="E223" s="296"/>
      <c r="F223" s="296"/>
      <c r="G223" s="296"/>
      <c r="H223" s="296"/>
      <c r="I223" s="296"/>
      <c r="J223" s="296"/>
      <c r="K223" s="296"/>
      <c r="L223" s="297"/>
      <c r="M223" s="21"/>
      <c r="N223" s="22"/>
      <c r="S223" s="298"/>
      <c r="AA223" s="146"/>
    </row>
    <row r="224" spans="1:27" ht="20.100000000000001" customHeight="1" x14ac:dyDescent="0.15">
      <c r="A224" s="112"/>
      <c r="B224" s="112"/>
      <c r="C224" s="240"/>
      <c r="D224" s="295" t="s">
        <v>91</v>
      </c>
      <c r="E224" s="296"/>
      <c r="F224" s="296"/>
      <c r="G224" s="296"/>
      <c r="H224" s="296"/>
      <c r="I224" s="296"/>
      <c r="J224" s="296"/>
      <c r="K224" s="296"/>
      <c r="L224" s="297"/>
      <c r="M224" s="21"/>
      <c r="N224" s="22"/>
      <c r="AA224" s="146"/>
    </row>
    <row r="225" spans="1:27" ht="20.100000000000001" customHeight="1" x14ac:dyDescent="0.15">
      <c r="A225" s="112"/>
      <c r="B225" s="112"/>
      <c r="C225" s="240"/>
      <c r="D225" s="295" t="s">
        <v>92</v>
      </c>
      <c r="E225" s="296"/>
      <c r="F225" s="296"/>
      <c r="G225" s="296"/>
      <c r="H225" s="296"/>
      <c r="I225" s="296"/>
      <c r="J225" s="296"/>
      <c r="K225" s="296"/>
      <c r="L225" s="297"/>
      <c r="M225" s="21"/>
      <c r="N225" s="22"/>
      <c r="AA225" s="146"/>
    </row>
    <row r="226" spans="1:27" ht="20.100000000000001" customHeight="1" x14ac:dyDescent="0.15">
      <c r="A226" s="112"/>
      <c r="B226" s="112"/>
      <c r="C226" s="240"/>
      <c r="D226" s="295" t="s">
        <v>212</v>
      </c>
      <c r="E226" s="296"/>
      <c r="F226" s="296"/>
      <c r="G226" s="296"/>
      <c r="H226" s="296"/>
      <c r="I226" s="296"/>
      <c r="J226" s="296"/>
      <c r="K226" s="296"/>
      <c r="L226" s="297"/>
      <c r="M226" s="21"/>
      <c r="N226" s="22"/>
      <c r="AA226" s="146"/>
    </row>
    <row r="227" spans="1:27" ht="20.100000000000001" customHeight="1" x14ac:dyDescent="0.15">
      <c r="A227" s="112"/>
      <c r="B227" s="112"/>
      <c r="C227" s="240"/>
      <c r="D227" s="295" t="s">
        <v>78</v>
      </c>
      <c r="E227" s="296"/>
      <c r="F227" s="296"/>
      <c r="G227" s="296"/>
      <c r="H227" s="296"/>
      <c r="I227" s="296"/>
      <c r="J227" s="296"/>
      <c r="K227" s="296"/>
      <c r="L227" s="297"/>
      <c r="M227" s="21"/>
      <c r="N227" s="22"/>
      <c r="AA227" s="146"/>
    </row>
    <row r="228" spans="1:27" ht="20.100000000000001" customHeight="1" x14ac:dyDescent="0.15">
      <c r="A228" s="112"/>
      <c r="B228" s="112"/>
      <c r="C228" s="240"/>
      <c r="D228" s="295" t="s">
        <v>93</v>
      </c>
      <c r="E228" s="296"/>
      <c r="F228" s="296"/>
      <c r="G228" s="296"/>
      <c r="H228" s="296"/>
      <c r="I228" s="296"/>
      <c r="J228" s="296"/>
      <c r="K228" s="296"/>
      <c r="L228" s="297"/>
      <c r="M228" s="21"/>
      <c r="N228" s="22"/>
      <c r="AA228" s="146"/>
    </row>
    <row r="229" spans="1:27" ht="20.100000000000001" customHeight="1" x14ac:dyDescent="0.15">
      <c r="A229" s="112"/>
      <c r="B229" s="112"/>
      <c r="C229" s="240"/>
      <c r="D229" s="295" t="s">
        <v>94</v>
      </c>
      <c r="E229" s="296"/>
      <c r="F229" s="296"/>
      <c r="G229" s="296"/>
      <c r="H229" s="296"/>
      <c r="I229" s="296"/>
      <c r="J229" s="296"/>
      <c r="K229" s="296"/>
      <c r="L229" s="297"/>
      <c r="M229" s="21"/>
      <c r="N229" s="22"/>
      <c r="AA229" s="146"/>
    </row>
    <row r="230" spans="1:27" ht="20.100000000000001" customHeight="1" x14ac:dyDescent="0.15">
      <c r="A230" s="112"/>
      <c r="B230" s="112"/>
      <c r="C230" s="240"/>
      <c r="D230" s="295" t="s">
        <v>95</v>
      </c>
      <c r="E230" s="296"/>
      <c r="F230" s="296"/>
      <c r="G230" s="296"/>
      <c r="H230" s="296"/>
      <c r="I230" s="296"/>
      <c r="J230" s="296"/>
      <c r="K230" s="296"/>
      <c r="L230" s="297"/>
      <c r="M230" s="21"/>
      <c r="N230" s="22"/>
      <c r="AA230" s="146"/>
    </row>
    <row r="231" spans="1:27" ht="20.100000000000001" customHeight="1" x14ac:dyDescent="0.15">
      <c r="A231" s="112"/>
      <c r="B231" s="112"/>
      <c r="C231" s="240"/>
      <c r="D231" s="295" t="s">
        <v>96</v>
      </c>
      <c r="E231" s="296"/>
      <c r="F231" s="296"/>
      <c r="G231" s="296"/>
      <c r="H231" s="296"/>
      <c r="I231" s="296"/>
      <c r="J231" s="296"/>
      <c r="K231" s="296"/>
      <c r="L231" s="297"/>
      <c r="M231" s="21"/>
      <c r="N231" s="22"/>
      <c r="AA231" s="146"/>
    </row>
    <row r="232" spans="1:27" ht="20.100000000000001" customHeight="1" x14ac:dyDescent="0.15">
      <c r="A232" s="112"/>
      <c r="B232" s="112"/>
      <c r="C232" s="240"/>
      <c r="D232" s="295" t="s">
        <v>12</v>
      </c>
      <c r="E232" s="296"/>
      <c r="F232" s="296"/>
      <c r="G232" s="296"/>
      <c r="H232" s="296"/>
      <c r="I232" s="296"/>
      <c r="J232" s="296"/>
      <c r="K232" s="296"/>
      <c r="L232" s="297"/>
      <c r="M232" s="21"/>
      <c r="N232" s="22"/>
      <c r="AA232" s="146"/>
    </row>
    <row r="233" spans="1:27" ht="20.100000000000001" customHeight="1" x14ac:dyDescent="0.15">
      <c r="A233" s="112"/>
      <c r="B233" s="112"/>
      <c r="C233" s="240"/>
      <c r="D233" s="299" t="s">
        <v>97</v>
      </c>
      <c r="E233" s="300"/>
      <c r="F233" s="300"/>
      <c r="G233" s="300"/>
      <c r="H233" s="300"/>
      <c r="I233" s="300"/>
      <c r="J233" s="300"/>
      <c r="K233" s="300"/>
      <c r="L233" s="300"/>
      <c r="M233" s="21"/>
      <c r="N233" s="22"/>
      <c r="AA233" s="146"/>
    </row>
    <row r="234" spans="1:27" ht="30" customHeight="1" x14ac:dyDescent="0.15">
      <c r="A234" s="112"/>
      <c r="B234" s="112"/>
      <c r="C234" s="240"/>
      <c r="D234" s="301" t="s">
        <v>222</v>
      </c>
      <c r="E234" s="302"/>
      <c r="F234" s="303" t="s">
        <v>98</v>
      </c>
      <c r="G234" s="304"/>
      <c r="H234" s="304"/>
      <c r="I234" s="304"/>
      <c r="J234" s="304"/>
      <c r="K234" s="304"/>
      <c r="L234" s="305"/>
      <c r="M234" s="21"/>
      <c r="N234" s="22"/>
      <c r="AA234" s="146"/>
    </row>
    <row r="235" spans="1:27" ht="20.100000000000001" customHeight="1" x14ac:dyDescent="0.15">
      <c r="A235" s="112"/>
      <c r="B235" s="112"/>
      <c r="C235" s="240"/>
      <c r="D235" s="306"/>
      <c r="E235" s="307"/>
      <c r="F235" s="303" t="s">
        <v>99</v>
      </c>
      <c r="G235" s="304"/>
      <c r="H235" s="304"/>
      <c r="I235" s="304"/>
      <c r="J235" s="304"/>
      <c r="K235" s="304"/>
      <c r="L235" s="305"/>
      <c r="M235" s="21"/>
      <c r="N235" s="22"/>
      <c r="AA235" s="146"/>
    </row>
    <row r="236" spans="1:27" ht="20.100000000000001" customHeight="1" x14ac:dyDescent="0.15">
      <c r="A236" s="112"/>
      <c r="B236" s="112"/>
      <c r="C236" s="240"/>
      <c r="D236" s="306"/>
      <c r="E236" s="307"/>
      <c r="F236" s="303" t="s">
        <v>100</v>
      </c>
      <c r="G236" s="304"/>
      <c r="H236" s="304"/>
      <c r="I236" s="304"/>
      <c r="J236" s="304"/>
      <c r="K236" s="304"/>
      <c r="L236" s="305"/>
      <c r="M236" s="21"/>
      <c r="N236" s="22"/>
      <c r="AA236" s="146"/>
    </row>
    <row r="237" spans="1:27" ht="20.100000000000001" customHeight="1" x14ac:dyDescent="0.15">
      <c r="A237" s="112"/>
      <c r="B237" s="112"/>
      <c r="C237" s="240"/>
      <c r="D237" s="306"/>
      <c r="E237" s="307"/>
      <c r="F237" s="303" t="s">
        <v>101</v>
      </c>
      <c r="G237" s="304"/>
      <c r="H237" s="304"/>
      <c r="I237" s="304"/>
      <c r="J237" s="304"/>
      <c r="K237" s="304"/>
      <c r="L237" s="305"/>
      <c r="M237" s="21"/>
      <c r="N237" s="22"/>
      <c r="AA237" s="146"/>
    </row>
    <row r="238" spans="1:27" ht="20.100000000000001" customHeight="1" x14ac:dyDescent="0.15">
      <c r="A238" s="112"/>
      <c r="B238" s="112"/>
      <c r="C238" s="240"/>
      <c r="D238" s="306"/>
      <c r="E238" s="307"/>
      <c r="F238" s="303" t="s">
        <v>102</v>
      </c>
      <c r="G238" s="304"/>
      <c r="H238" s="304"/>
      <c r="I238" s="304"/>
      <c r="J238" s="304"/>
      <c r="K238" s="304"/>
      <c r="L238" s="305"/>
      <c r="M238" s="21"/>
      <c r="N238" s="22"/>
      <c r="AA238" s="146"/>
    </row>
    <row r="239" spans="1:27" ht="20.100000000000001" customHeight="1" x14ac:dyDescent="0.15">
      <c r="A239" s="112"/>
      <c r="B239" s="112"/>
      <c r="C239" s="240"/>
      <c r="D239" s="306"/>
      <c r="E239" s="307"/>
      <c r="F239" s="303" t="s">
        <v>103</v>
      </c>
      <c r="G239" s="304"/>
      <c r="H239" s="304"/>
      <c r="I239" s="304"/>
      <c r="J239" s="304"/>
      <c r="K239" s="304"/>
      <c r="L239" s="305"/>
      <c r="M239" s="21"/>
      <c r="N239" s="22"/>
      <c r="AA239" s="146"/>
    </row>
    <row r="240" spans="1:27" ht="20.100000000000001" customHeight="1" x14ac:dyDescent="0.15">
      <c r="A240" s="112"/>
      <c r="B240" s="112"/>
      <c r="C240" s="240"/>
      <c r="D240" s="306"/>
      <c r="E240" s="307"/>
      <c r="F240" s="303" t="s">
        <v>104</v>
      </c>
      <c r="G240" s="304"/>
      <c r="H240" s="304"/>
      <c r="I240" s="304"/>
      <c r="J240" s="304"/>
      <c r="K240" s="304"/>
      <c r="L240" s="305"/>
      <c r="M240" s="21"/>
      <c r="N240" s="22"/>
      <c r="AA240" s="146"/>
    </row>
    <row r="241" spans="1:27" ht="20.100000000000001" customHeight="1" x14ac:dyDescent="0.15">
      <c r="A241" s="112"/>
      <c r="B241" s="112"/>
      <c r="C241" s="240"/>
      <c r="D241" s="306"/>
      <c r="E241" s="307"/>
      <c r="F241" s="303" t="s">
        <v>105</v>
      </c>
      <c r="G241" s="304"/>
      <c r="H241" s="304"/>
      <c r="I241" s="304"/>
      <c r="J241" s="304"/>
      <c r="K241" s="304"/>
      <c r="L241" s="305"/>
      <c r="M241" s="21"/>
      <c r="N241" s="22"/>
      <c r="AA241" s="146"/>
    </row>
    <row r="242" spans="1:27" ht="20.100000000000001" customHeight="1" x14ac:dyDescent="0.15">
      <c r="A242" s="112"/>
      <c r="B242" s="112"/>
      <c r="C242" s="240"/>
      <c r="D242" s="306"/>
      <c r="E242" s="307"/>
      <c r="F242" s="303" t="s">
        <v>106</v>
      </c>
      <c r="G242" s="304"/>
      <c r="H242" s="304"/>
      <c r="I242" s="304"/>
      <c r="J242" s="304"/>
      <c r="K242" s="304"/>
      <c r="L242" s="305"/>
      <c r="M242" s="21"/>
      <c r="N242" s="22"/>
      <c r="AA242" s="146"/>
    </row>
    <row r="243" spans="1:27" ht="20.100000000000001" customHeight="1" x14ac:dyDescent="0.15">
      <c r="A243" s="112"/>
      <c r="B243" s="112"/>
      <c r="C243" s="240"/>
      <c r="D243" s="306"/>
      <c r="E243" s="307"/>
      <c r="F243" s="303" t="s">
        <v>107</v>
      </c>
      <c r="G243" s="304"/>
      <c r="H243" s="304"/>
      <c r="I243" s="304"/>
      <c r="J243" s="304"/>
      <c r="K243" s="304"/>
      <c r="L243" s="305"/>
      <c r="M243" s="21"/>
      <c r="N243" s="22"/>
      <c r="AA243" s="146"/>
    </row>
    <row r="244" spans="1:27" ht="20.100000000000001" customHeight="1" x14ac:dyDescent="0.15">
      <c r="A244" s="112"/>
      <c r="B244" s="112"/>
      <c r="C244" s="240"/>
      <c r="D244" s="306"/>
      <c r="E244" s="307"/>
      <c r="F244" s="303" t="s">
        <v>188</v>
      </c>
      <c r="G244" s="304"/>
      <c r="H244" s="304"/>
      <c r="I244" s="304"/>
      <c r="J244" s="304"/>
      <c r="K244" s="304"/>
      <c r="L244" s="305"/>
      <c r="M244" s="21"/>
      <c r="N244" s="22"/>
      <c r="AA244" s="146"/>
    </row>
    <row r="245" spans="1:27" ht="20.100000000000001" customHeight="1" x14ac:dyDescent="0.15">
      <c r="A245" s="112"/>
      <c r="B245" s="112"/>
      <c r="C245" s="240"/>
      <c r="D245" s="306"/>
      <c r="E245" s="307"/>
      <c r="F245" s="303" t="s">
        <v>108</v>
      </c>
      <c r="G245" s="304"/>
      <c r="H245" s="304"/>
      <c r="I245" s="304"/>
      <c r="J245" s="304"/>
      <c r="K245" s="304"/>
      <c r="L245" s="305"/>
      <c r="M245" s="21"/>
      <c r="N245" s="22"/>
      <c r="AA245" s="146"/>
    </row>
    <row r="246" spans="1:27" ht="20.100000000000001" customHeight="1" x14ac:dyDescent="0.15">
      <c r="A246" s="112"/>
      <c r="B246" s="112"/>
      <c r="C246" s="240"/>
      <c r="D246" s="306"/>
      <c r="E246" s="307"/>
      <c r="F246" s="303" t="s">
        <v>110</v>
      </c>
      <c r="G246" s="304"/>
      <c r="H246" s="304"/>
      <c r="I246" s="304"/>
      <c r="J246" s="304"/>
      <c r="K246" s="304"/>
      <c r="L246" s="305"/>
      <c r="M246" s="21"/>
      <c r="N246" s="22"/>
      <c r="AA246" s="146"/>
    </row>
    <row r="247" spans="1:27" ht="20.100000000000001" customHeight="1" x14ac:dyDescent="0.15">
      <c r="A247" s="112"/>
      <c r="B247" s="112"/>
      <c r="C247" s="240"/>
      <c r="D247" s="306"/>
      <c r="E247" s="307"/>
      <c r="F247" s="303" t="s">
        <v>109</v>
      </c>
      <c r="G247" s="304"/>
      <c r="H247" s="304"/>
      <c r="I247" s="304"/>
      <c r="J247" s="304"/>
      <c r="K247" s="304"/>
      <c r="L247" s="305"/>
      <c r="M247" s="21"/>
      <c r="N247" s="22"/>
      <c r="AA247" s="146"/>
    </row>
    <row r="248" spans="1:27" ht="20.100000000000001" customHeight="1" x14ac:dyDescent="0.15">
      <c r="A248" s="112"/>
      <c r="B248" s="112"/>
      <c r="C248" s="240"/>
      <c r="D248" s="306"/>
      <c r="E248" s="307"/>
      <c r="F248" s="303" t="s">
        <v>111</v>
      </c>
      <c r="G248" s="304"/>
      <c r="H248" s="304"/>
      <c r="I248" s="304"/>
      <c r="J248" s="304"/>
      <c r="K248" s="304"/>
      <c r="L248" s="305"/>
      <c r="M248" s="21"/>
      <c r="N248" s="22"/>
      <c r="AA248" s="146"/>
    </row>
    <row r="249" spans="1:27" ht="20.100000000000001" customHeight="1" x14ac:dyDescent="0.15">
      <c r="A249" s="112"/>
      <c r="B249" s="112"/>
      <c r="C249" s="240"/>
      <c r="D249" s="306"/>
      <c r="E249" s="307"/>
      <c r="F249" s="303" t="s">
        <v>112</v>
      </c>
      <c r="G249" s="304"/>
      <c r="H249" s="304"/>
      <c r="I249" s="304"/>
      <c r="J249" s="304"/>
      <c r="K249" s="304"/>
      <c r="L249" s="305"/>
      <c r="M249" s="21"/>
      <c r="N249" s="22"/>
      <c r="AA249" s="146"/>
    </row>
    <row r="250" spans="1:27" ht="20.100000000000001" customHeight="1" x14ac:dyDescent="0.15">
      <c r="A250" s="112"/>
      <c r="B250" s="112"/>
      <c r="C250" s="240"/>
      <c r="D250" s="306"/>
      <c r="E250" s="307"/>
      <c r="F250" s="303" t="s">
        <v>113</v>
      </c>
      <c r="G250" s="304"/>
      <c r="H250" s="304"/>
      <c r="I250" s="304"/>
      <c r="J250" s="304"/>
      <c r="K250" s="304"/>
      <c r="L250" s="305"/>
      <c r="M250" s="21"/>
      <c r="N250" s="22"/>
      <c r="AA250" s="146"/>
    </row>
    <row r="251" spans="1:27" ht="20.100000000000001" customHeight="1" x14ac:dyDescent="0.15">
      <c r="A251" s="112"/>
      <c r="B251" s="112"/>
      <c r="C251" s="240"/>
      <c r="D251" s="306"/>
      <c r="E251" s="307"/>
      <c r="F251" s="303" t="s">
        <v>114</v>
      </c>
      <c r="G251" s="304"/>
      <c r="H251" s="304"/>
      <c r="I251" s="304"/>
      <c r="J251" s="304"/>
      <c r="K251" s="304"/>
      <c r="L251" s="305"/>
      <c r="M251" s="21"/>
      <c r="N251" s="22"/>
      <c r="AA251" s="146"/>
    </row>
    <row r="252" spans="1:27" ht="20.100000000000001" customHeight="1" x14ac:dyDescent="0.15">
      <c r="A252" s="112"/>
      <c r="B252" s="112"/>
      <c r="C252" s="240"/>
      <c r="D252" s="306"/>
      <c r="E252" s="307"/>
      <c r="F252" s="303" t="s">
        <v>115</v>
      </c>
      <c r="G252" s="304"/>
      <c r="H252" s="304"/>
      <c r="I252" s="304"/>
      <c r="J252" s="304"/>
      <c r="K252" s="304"/>
      <c r="L252" s="305"/>
      <c r="M252" s="21"/>
      <c r="N252" s="22"/>
      <c r="AA252" s="146"/>
    </row>
    <row r="253" spans="1:27" ht="20.100000000000001" customHeight="1" x14ac:dyDescent="0.15">
      <c r="A253" s="112"/>
      <c r="B253" s="112"/>
      <c r="C253" s="240"/>
      <c r="D253" s="308"/>
      <c r="E253" s="309"/>
      <c r="F253" s="303" t="s">
        <v>116</v>
      </c>
      <c r="G253" s="304"/>
      <c r="H253" s="304"/>
      <c r="I253" s="304"/>
      <c r="J253" s="304"/>
      <c r="K253" s="304"/>
      <c r="L253" s="305"/>
      <c r="M253" s="21"/>
      <c r="N253" s="22"/>
      <c r="AA253" s="146"/>
    </row>
    <row r="254" spans="1:27" ht="20.100000000000001" customHeight="1" x14ac:dyDescent="0.15">
      <c r="A254" s="112"/>
      <c r="B254" s="112"/>
      <c r="C254" s="240"/>
      <c r="D254" s="301" t="s">
        <v>17</v>
      </c>
      <c r="E254" s="302"/>
      <c r="F254" s="78"/>
      <c r="G254" s="79"/>
      <c r="H254" s="79"/>
      <c r="I254" s="79"/>
      <c r="J254" s="79"/>
      <c r="K254" s="79"/>
      <c r="L254" s="80"/>
      <c r="M254" s="21"/>
      <c r="N254" s="22"/>
      <c r="AA254" s="146"/>
    </row>
    <row r="255" spans="1:27" ht="20.100000000000001" customHeight="1" x14ac:dyDescent="0.15">
      <c r="A255" s="112"/>
      <c r="B255" s="112"/>
      <c r="C255" s="240"/>
      <c r="D255" s="306"/>
      <c r="E255" s="307"/>
      <c r="F255" s="78"/>
      <c r="G255" s="67"/>
      <c r="H255" s="67"/>
      <c r="I255" s="67"/>
      <c r="J255" s="67"/>
      <c r="K255" s="67"/>
      <c r="L255" s="68"/>
      <c r="M255" s="21"/>
      <c r="N255" s="22"/>
      <c r="AA255" s="146"/>
    </row>
    <row r="256" spans="1:27" ht="20.100000000000001" customHeight="1" x14ac:dyDescent="0.15">
      <c r="A256" s="112"/>
      <c r="B256" s="112"/>
      <c r="C256" s="240"/>
      <c r="D256" s="310"/>
      <c r="E256" s="311"/>
      <c r="F256" s="81"/>
      <c r="G256" s="70"/>
      <c r="H256" s="70"/>
      <c r="I256" s="70"/>
      <c r="J256" s="70"/>
      <c r="K256" s="70"/>
      <c r="L256" s="71"/>
      <c r="M256" s="23"/>
      <c r="N256" s="24"/>
      <c r="AA256" s="146"/>
    </row>
    <row r="257" spans="1:27" ht="20.100000000000001" customHeight="1" x14ac:dyDescent="0.15">
      <c r="A257" s="112"/>
      <c r="B257" s="112"/>
      <c r="C257" s="236"/>
      <c r="D257" s="280"/>
      <c r="E257" s="281"/>
      <c r="F257" s="280"/>
      <c r="G257" s="280"/>
      <c r="H257" s="280"/>
      <c r="I257" s="280"/>
      <c r="J257" s="280"/>
      <c r="K257" s="282"/>
      <c r="L257" s="283"/>
      <c r="M257" s="283"/>
      <c r="N257" s="283"/>
      <c r="O257" s="282"/>
      <c r="P257" s="283"/>
      <c r="Q257" s="283"/>
      <c r="R257" s="283"/>
      <c r="S257" s="282"/>
      <c r="T257" s="283"/>
      <c r="U257" s="283"/>
      <c r="V257" s="283"/>
      <c r="W257" s="283"/>
      <c r="X257" s="283"/>
      <c r="Y257" s="283"/>
      <c r="Z257" s="150"/>
      <c r="AA257" s="146"/>
    </row>
    <row r="258" spans="1:27" ht="20.100000000000001" customHeight="1" x14ac:dyDescent="0.15">
      <c r="A258" s="112"/>
      <c r="B258" s="112"/>
      <c r="C258" s="284"/>
      <c r="D258" s="212"/>
      <c r="E258" s="312"/>
      <c r="F258" s="313"/>
      <c r="G258" s="313"/>
      <c r="H258" s="313"/>
      <c r="I258" s="313"/>
      <c r="J258" s="212"/>
      <c r="K258" s="286"/>
      <c r="L258" s="185"/>
      <c r="M258" s="185"/>
      <c r="N258" s="185"/>
      <c r="O258" s="286"/>
      <c r="P258" s="185"/>
      <c r="Q258" s="185"/>
      <c r="R258" s="185"/>
      <c r="S258" s="286"/>
      <c r="T258" s="185"/>
      <c r="U258" s="185"/>
      <c r="V258" s="185"/>
      <c r="W258" s="185"/>
      <c r="X258" s="185"/>
      <c r="Y258" s="185"/>
      <c r="Z258" s="135"/>
    </row>
    <row r="259" spans="1:27" ht="20.100000000000001" customHeight="1" x14ac:dyDescent="0.15">
      <c r="A259" s="112"/>
      <c r="B259" s="112"/>
      <c r="C259" s="126"/>
    </row>
    <row r="260" spans="1:27" ht="20.100000000000001" customHeight="1" x14ac:dyDescent="0.15">
      <c r="A260" s="112"/>
      <c r="B260" s="112"/>
      <c r="C260" s="122" t="s">
        <v>60</v>
      </c>
      <c r="D260" s="123"/>
      <c r="E260" s="123"/>
      <c r="F260" s="123"/>
      <c r="G260" s="123"/>
      <c r="H260" s="124"/>
    </row>
    <row r="261" spans="1:27" ht="20.100000000000001" customHeight="1" x14ac:dyDescent="0.15">
      <c r="A261" s="112"/>
      <c r="B261" s="112"/>
      <c r="C261" s="125"/>
      <c r="D261" s="126"/>
      <c r="E261" s="126"/>
      <c r="F261" s="126"/>
      <c r="G261" s="126"/>
      <c r="H261" s="126"/>
      <c r="I261" s="127"/>
      <c r="J261" s="127"/>
      <c r="K261" s="127"/>
      <c r="L261" s="127"/>
      <c r="M261" s="127"/>
      <c r="N261" s="127"/>
      <c r="O261" s="127"/>
      <c r="P261" s="127"/>
      <c r="Q261" s="127"/>
      <c r="R261" s="127"/>
      <c r="S261" s="127"/>
      <c r="T261" s="127"/>
      <c r="U261" s="127"/>
      <c r="V261" s="127"/>
      <c r="W261" s="127"/>
      <c r="X261" s="127"/>
      <c r="Y261" s="127"/>
      <c r="Z261" s="128"/>
    </row>
    <row r="262" spans="1:27" ht="20.100000000000001" customHeight="1" x14ac:dyDescent="0.15">
      <c r="A262" s="112"/>
      <c r="B262" s="112"/>
      <c r="C262" s="125"/>
      <c r="D262" s="130">
        <v>1</v>
      </c>
      <c r="E262" s="314" t="s">
        <v>6</v>
      </c>
      <c r="F262" s="314"/>
      <c r="G262" s="314"/>
      <c r="I262" s="315"/>
      <c r="J262" s="285"/>
      <c r="K262" s="285"/>
      <c r="L262" s="285"/>
      <c r="M262" s="285"/>
      <c r="N262" s="285"/>
      <c r="O262" s="285"/>
      <c r="P262" s="285"/>
      <c r="Q262" s="285"/>
      <c r="R262" s="285"/>
      <c r="S262" s="285"/>
      <c r="T262" s="285"/>
      <c r="U262" s="285"/>
      <c r="V262" s="285"/>
      <c r="W262" s="285"/>
      <c r="X262" s="285"/>
      <c r="Y262" s="285"/>
      <c r="Z262" s="316"/>
      <c r="AA262" s="285"/>
    </row>
    <row r="263" spans="1:27" ht="30" customHeight="1" x14ac:dyDescent="0.15">
      <c r="A263" s="112"/>
      <c r="B263" s="112"/>
      <c r="C263" s="125"/>
      <c r="E263" s="317" t="s">
        <v>81</v>
      </c>
      <c r="F263" s="317"/>
      <c r="G263" s="317"/>
      <c r="H263" s="317"/>
      <c r="I263" s="317"/>
      <c r="J263" s="317"/>
      <c r="K263" s="317"/>
      <c r="L263" s="317"/>
      <c r="M263" s="317"/>
      <c r="N263" s="317"/>
      <c r="O263" s="317"/>
      <c r="P263" s="317"/>
      <c r="Q263" s="317"/>
      <c r="R263" s="317"/>
      <c r="S263" s="317"/>
      <c r="T263" s="317"/>
      <c r="U263" s="317"/>
      <c r="V263" s="317"/>
      <c r="W263" s="317"/>
      <c r="X263" s="317"/>
      <c r="Y263" s="317"/>
      <c r="Z263" s="318"/>
      <c r="AA263" s="135"/>
    </row>
    <row r="264" spans="1:27" ht="30" customHeight="1" x14ac:dyDescent="0.15">
      <c r="A264" s="112"/>
      <c r="B264" s="112"/>
      <c r="C264" s="125"/>
      <c r="D264" s="178"/>
      <c r="E264" s="319" t="s">
        <v>7</v>
      </c>
      <c r="F264" s="320"/>
      <c r="G264" s="320"/>
      <c r="H264" s="320"/>
      <c r="I264" s="321" t="s">
        <v>18</v>
      </c>
      <c r="J264" s="320"/>
      <c r="K264" s="320"/>
      <c r="L264" s="320"/>
      <c r="M264" s="322"/>
      <c r="N264" s="323" t="str">
        <f>"登録年月日
"&amp;日付例</f>
        <v>登録年月日
例)2024/4/1、R6/4/1</v>
      </c>
      <c r="O264" s="323"/>
      <c r="P264" s="323"/>
      <c r="Q264" s="323"/>
      <c r="R264" s="324"/>
      <c r="Z264" s="178"/>
      <c r="AA264" s="135"/>
    </row>
    <row r="265" spans="1:27" ht="20.100000000000001" customHeight="1" x14ac:dyDescent="0.15">
      <c r="A265" s="112"/>
      <c r="B265" s="112"/>
      <c r="C265" s="125"/>
      <c r="D265" s="178"/>
      <c r="E265" s="325" t="s">
        <v>117</v>
      </c>
      <c r="F265" s="293"/>
      <c r="G265" s="293"/>
      <c r="H265" s="293"/>
      <c r="I265" s="101"/>
      <c r="J265" s="102"/>
      <c r="K265" s="102"/>
      <c r="L265" s="102"/>
      <c r="M265" s="103"/>
      <c r="N265" s="98"/>
      <c r="O265" s="99"/>
      <c r="P265" s="99"/>
      <c r="Q265" s="99"/>
      <c r="R265" s="100"/>
      <c r="Z265" s="178"/>
      <c r="AA265" s="135"/>
    </row>
    <row r="266" spans="1:27" ht="20.100000000000001" customHeight="1" x14ac:dyDescent="0.15">
      <c r="A266" s="112"/>
      <c r="B266" s="112"/>
      <c r="C266" s="125"/>
      <c r="D266" s="178"/>
      <c r="E266" s="326" t="s">
        <v>8</v>
      </c>
      <c r="F266" s="296"/>
      <c r="G266" s="296"/>
      <c r="H266" s="296"/>
      <c r="I266" s="72"/>
      <c r="J266" s="73"/>
      <c r="K266" s="73"/>
      <c r="L266" s="73"/>
      <c r="M266" s="74"/>
      <c r="N266" s="25"/>
      <c r="O266" s="26"/>
      <c r="P266" s="26"/>
      <c r="Q266" s="26"/>
      <c r="R266" s="27"/>
      <c r="Z266" s="178"/>
      <c r="AA266" s="135"/>
    </row>
    <row r="267" spans="1:27" ht="20.100000000000001" customHeight="1" x14ac:dyDescent="0.15">
      <c r="A267" s="112"/>
      <c r="B267" s="112"/>
      <c r="C267" s="125"/>
      <c r="D267" s="178"/>
      <c r="E267" s="326" t="s">
        <v>9</v>
      </c>
      <c r="F267" s="296"/>
      <c r="G267" s="296"/>
      <c r="H267" s="296"/>
      <c r="I267" s="72"/>
      <c r="J267" s="73"/>
      <c r="K267" s="73"/>
      <c r="L267" s="73"/>
      <c r="M267" s="74"/>
      <c r="N267" s="25"/>
      <c r="O267" s="26"/>
      <c r="P267" s="26"/>
      <c r="Q267" s="26"/>
      <c r="R267" s="27"/>
      <c r="Z267" s="178"/>
      <c r="AA267" s="135"/>
    </row>
    <row r="268" spans="1:27" ht="20.100000000000001" customHeight="1" x14ac:dyDescent="0.15">
      <c r="A268" s="112"/>
      <c r="B268" s="112"/>
      <c r="C268" s="125"/>
      <c r="D268" s="178"/>
      <c r="E268" s="326" t="s">
        <v>118</v>
      </c>
      <c r="F268" s="296"/>
      <c r="G268" s="296"/>
      <c r="H268" s="296"/>
      <c r="I268" s="72"/>
      <c r="J268" s="73"/>
      <c r="K268" s="73"/>
      <c r="L268" s="73"/>
      <c r="M268" s="74"/>
      <c r="N268" s="25"/>
      <c r="O268" s="26"/>
      <c r="P268" s="26"/>
      <c r="Q268" s="26"/>
      <c r="R268" s="27"/>
      <c r="Z268" s="178"/>
      <c r="AA268" s="135"/>
    </row>
    <row r="269" spans="1:27" ht="20.100000000000001" customHeight="1" x14ac:dyDescent="0.15">
      <c r="A269" s="112"/>
      <c r="B269" s="112"/>
      <c r="C269" s="125"/>
      <c r="D269" s="178"/>
      <c r="E269" s="326" t="s">
        <v>10</v>
      </c>
      <c r="F269" s="296"/>
      <c r="G269" s="296"/>
      <c r="H269" s="296"/>
      <c r="I269" s="72"/>
      <c r="J269" s="73"/>
      <c r="K269" s="73"/>
      <c r="L269" s="73"/>
      <c r="M269" s="74"/>
      <c r="N269" s="25"/>
      <c r="O269" s="26"/>
      <c r="P269" s="26"/>
      <c r="Q269" s="26"/>
      <c r="R269" s="27"/>
      <c r="Z269" s="178"/>
      <c r="AA269" s="135"/>
    </row>
    <row r="270" spans="1:27" ht="20.100000000000001" customHeight="1" x14ac:dyDescent="0.15">
      <c r="A270" s="112"/>
      <c r="B270" s="112"/>
      <c r="C270" s="125"/>
      <c r="D270" s="178"/>
      <c r="E270" s="326" t="s">
        <v>11</v>
      </c>
      <c r="F270" s="296"/>
      <c r="G270" s="296"/>
      <c r="H270" s="296"/>
      <c r="I270" s="72"/>
      <c r="J270" s="73"/>
      <c r="K270" s="73"/>
      <c r="L270" s="73"/>
      <c r="M270" s="74"/>
      <c r="N270" s="25"/>
      <c r="O270" s="26"/>
      <c r="P270" s="26"/>
      <c r="Q270" s="26"/>
      <c r="R270" s="27"/>
      <c r="Z270" s="178"/>
      <c r="AA270" s="135"/>
    </row>
    <row r="271" spans="1:27" ht="20.100000000000001" customHeight="1" x14ac:dyDescent="0.15">
      <c r="A271" s="112"/>
      <c r="B271" s="112"/>
      <c r="C271" s="125"/>
      <c r="D271" s="178"/>
      <c r="E271" s="326" t="s">
        <v>12</v>
      </c>
      <c r="F271" s="296"/>
      <c r="G271" s="296"/>
      <c r="H271" s="296"/>
      <c r="I271" s="72"/>
      <c r="J271" s="73"/>
      <c r="K271" s="73"/>
      <c r="L271" s="73"/>
      <c r="M271" s="74"/>
      <c r="N271" s="25"/>
      <c r="O271" s="26"/>
      <c r="P271" s="26"/>
      <c r="Q271" s="26"/>
      <c r="R271" s="27"/>
      <c r="Z271" s="178"/>
      <c r="AA271" s="135"/>
    </row>
    <row r="272" spans="1:27" ht="20.100000000000001" customHeight="1" x14ac:dyDescent="0.15">
      <c r="A272" s="112"/>
      <c r="B272" s="112"/>
      <c r="C272" s="125"/>
      <c r="D272" s="178"/>
      <c r="E272" s="326" t="s">
        <v>119</v>
      </c>
      <c r="F272" s="296"/>
      <c r="G272" s="296"/>
      <c r="H272" s="296"/>
      <c r="I272" s="72"/>
      <c r="J272" s="73"/>
      <c r="K272" s="73"/>
      <c r="L272" s="73"/>
      <c r="M272" s="74"/>
      <c r="N272" s="25"/>
      <c r="O272" s="26"/>
      <c r="P272" s="26"/>
      <c r="Q272" s="26"/>
      <c r="R272" s="27"/>
      <c r="Z272" s="178"/>
      <c r="AA272" s="135"/>
    </row>
    <row r="273" spans="1:27" ht="20.100000000000001" customHeight="1" x14ac:dyDescent="0.15">
      <c r="A273" s="112"/>
      <c r="B273" s="327"/>
      <c r="C273" s="125"/>
      <c r="E273" s="328" t="s">
        <v>13</v>
      </c>
      <c r="F273" s="329"/>
      <c r="G273" s="329"/>
      <c r="H273" s="329"/>
      <c r="I273" s="72"/>
      <c r="J273" s="73"/>
      <c r="K273" s="73"/>
      <c r="L273" s="73"/>
      <c r="M273" s="74"/>
      <c r="N273" s="25"/>
      <c r="O273" s="26"/>
      <c r="P273" s="26"/>
      <c r="Q273" s="26"/>
      <c r="R273" s="27"/>
      <c r="Z273" s="178"/>
      <c r="AA273" s="135"/>
    </row>
    <row r="274" spans="1:27" ht="20.100000000000001" customHeight="1" x14ac:dyDescent="0.15">
      <c r="A274" s="112"/>
      <c r="B274" s="327"/>
      <c r="C274" s="125"/>
      <c r="E274" s="66"/>
      <c r="F274" s="67"/>
      <c r="G274" s="67"/>
      <c r="H274" s="68"/>
      <c r="I274" s="72"/>
      <c r="J274" s="73"/>
      <c r="K274" s="73"/>
      <c r="L274" s="73"/>
      <c r="M274" s="74"/>
      <c r="N274" s="25"/>
      <c r="O274" s="26"/>
      <c r="P274" s="26"/>
      <c r="Q274" s="26"/>
      <c r="R274" s="27"/>
      <c r="Z274" s="178"/>
      <c r="AA274" s="135"/>
    </row>
    <row r="275" spans="1:27" ht="20.100000000000001" customHeight="1" x14ac:dyDescent="0.15">
      <c r="A275" s="112"/>
      <c r="B275" s="327"/>
      <c r="C275" s="125"/>
      <c r="E275" s="66"/>
      <c r="F275" s="67"/>
      <c r="G275" s="67"/>
      <c r="H275" s="68"/>
      <c r="I275" s="72"/>
      <c r="J275" s="73"/>
      <c r="K275" s="73"/>
      <c r="L275" s="73"/>
      <c r="M275" s="74"/>
      <c r="N275" s="25"/>
      <c r="O275" s="26"/>
      <c r="P275" s="26"/>
      <c r="Q275" s="26"/>
      <c r="R275" s="27"/>
      <c r="Z275" s="178"/>
      <c r="AA275" s="135"/>
    </row>
    <row r="276" spans="1:27" ht="20.100000000000001" customHeight="1" x14ac:dyDescent="0.15">
      <c r="A276" s="112"/>
      <c r="B276" s="327"/>
      <c r="C276" s="125"/>
      <c r="E276" s="69"/>
      <c r="F276" s="70"/>
      <c r="G276" s="70"/>
      <c r="H276" s="71"/>
      <c r="I276" s="75"/>
      <c r="J276" s="76"/>
      <c r="K276" s="76"/>
      <c r="L276" s="76"/>
      <c r="M276" s="77"/>
      <c r="N276" s="28"/>
      <c r="O276" s="29"/>
      <c r="P276" s="29"/>
      <c r="Q276" s="29"/>
      <c r="R276" s="30"/>
      <c r="Z276" s="178"/>
      <c r="AA276" s="135"/>
    </row>
    <row r="277" spans="1:27" ht="20.100000000000001" customHeight="1" x14ac:dyDescent="0.15">
      <c r="A277" s="112"/>
      <c r="B277" s="112"/>
      <c r="C277" s="125"/>
      <c r="D277" s="330"/>
      <c r="E277" s="155"/>
      <c r="F277" s="155"/>
      <c r="G277" s="155"/>
      <c r="H277" s="155"/>
      <c r="I277" s="331"/>
      <c r="J277" s="155"/>
      <c r="K277" s="155"/>
      <c r="L277" s="332"/>
      <c r="M277" s="155"/>
      <c r="N277" s="333"/>
      <c r="O277" s="155"/>
      <c r="P277" s="155"/>
      <c r="Q277" s="155"/>
      <c r="R277" s="155"/>
      <c r="S277" s="155"/>
      <c r="T277" s="155"/>
      <c r="U277" s="155"/>
      <c r="V277" s="155"/>
      <c r="W277" s="155"/>
      <c r="X277" s="155"/>
      <c r="Y277" s="155"/>
      <c r="Z277" s="140"/>
      <c r="AA277" s="135"/>
    </row>
    <row r="278" spans="1:27" ht="20.100000000000001" customHeight="1" x14ac:dyDescent="0.15">
      <c r="A278" s="112"/>
      <c r="C278" s="146"/>
      <c r="D278" s="130">
        <v>2</v>
      </c>
      <c r="E278" s="314" t="s">
        <v>71</v>
      </c>
      <c r="F278" s="314"/>
      <c r="G278" s="155"/>
      <c r="H278" s="155"/>
      <c r="I278" s="331"/>
      <c r="J278" s="155"/>
      <c r="K278" s="155"/>
      <c r="L278" s="332"/>
      <c r="M278" s="155"/>
      <c r="N278" s="333"/>
      <c r="O278" s="155"/>
      <c r="P278" s="155"/>
      <c r="Q278" s="155"/>
      <c r="R278" s="155"/>
      <c r="S278" s="155"/>
      <c r="T278" s="155"/>
      <c r="U278" s="155"/>
      <c r="V278" s="155"/>
      <c r="W278" s="155"/>
      <c r="X278" s="155"/>
      <c r="Y278" s="155"/>
      <c r="AA278" s="146"/>
    </row>
    <row r="279" spans="1:27" ht="20.100000000000001" customHeight="1" x14ac:dyDescent="0.15">
      <c r="A279" s="112"/>
      <c r="B279" s="112"/>
      <c r="C279" s="125"/>
      <c r="E279" s="334" t="s">
        <v>194</v>
      </c>
      <c r="F279" s="335"/>
      <c r="G279" s="335"/>
      <c r="H279" s="335"/>
      <c r="I279" s="336"/>
      <c r="J279" s="335"/>
      <c r="K279" s="335"/>
      <c r="L279" s="335"/>
      <c r="M279" s="335"/>
      <c r="N279" s="334"/>
      <c r="O279" s="335"/>
      <c r="P279" s="335"/>
      <c r="Q279" s="335"/>
      <c r="R279" s="335"/>
      <c r="S279" s="335"/>
      <c r="T279" s="335"/>
      <c r="U279" s="335"/>
      <c r="V279" s="335"/>
      <c r="W279" s="335"/>
      <c r="X279" s="335"/>
      <c r="Y279" s="335"/>
      <c r="AA279" s="146"/>
    </row>
    <row r="280" spans="1:27" ht="20.100000000000001" customHeight="1" x14ac:dyDescent="0.15">
      <c r="A280" s="112">
        <f>IFERROR(IF((COUNTIF($L281:$L310,"○")+COUNTIF($U281:$U309,"○"))&lt;1,1001,0),3)</f>
        <v>1001</v>
      </c>
      <c r="B280" s="327"/>
      <c r="C280" s="125"/>
      <c r="D280" s="178"/>
      <c r="E280" s="337" t="s">
        <v>65</v>
      </c>
      <c r="F280" s="338"/>
      <c r="G280" s="216"/>
      <c r="H280" s="216"/>
      <c r="I280" s="216"/>
      <c r="J280" s="339"/>
      <c r="K280" s="340"/>
      <c r="L280" s="341" t="s">
        <v>2</v>
      </c>
      <c r="M280" s="342" t="s">
        <v>193</v>
      </c>
      <c r="N280" s="343"/>
      <c r="P280" s="344" t="s">
        <v>65</v>
      </c>
      <c r="Q280" s="345"/>
      <c r="R280" s="345"/>
      <c r="S280" s="345"/>
      <c r="T280" s="346"/>
      <c r="U280" s="347" t="s">
        <v>2</v>
      </c>
      <c r="V280" s="348"/>
      <c r="W280" s="342" t="s">
        <v>193</v>
      </c>
      <c r="X280" s="343"/>
      <c r="Y280" s="349"/>
      <c r="AA280" s="146"/>
    </row>
    <row r="281" spans="1:27" ht="20.100000000000001" customHeight="1" x14ac:dyDescent="0.15">
      <c r="A281" s="112">
        <f>IFERROR(IF(AND(OR($L281="○",L282="○",L283="○"),TRIM($M281)=""),1001,0),3)</f>
        <v>0</v>
      </c>
      <c r="B281" s="407"/>
      <c r="C281" s="125"/>
      <c r="D281" s="178"/>
      <c r="E281" s="350" t="s">
        <v>85</v>
      </c>
      <c r="F281" s="351" t="s">
        <v>120</v>
      </c>
      <c r="G281" s="352"/>
      <c r="H281" s="352"/>
      <c r="I281" s="352"/>
      <c r="J281" s="352"/>
      <c r="K281" s="353"/>
      <c r="L281" s="2"/>
      <c r="M281" s="12"/>
      <c r="N281" s="13"/>
      <c r="P281" s="354" t="s">
        <v>169</v>
      </c>
      <c r="Q281" s="355" t="s">
        <v>207</v>
      </c>
      <c r="R281" s="356" t="s">
        <v>150</v>
      </c>
      <c r="S281" s="357"/>
      <c r="T281" s="358"/>
      <c r="U281" s="18"/>
      <c r="V281" s="19"/>
      <c r="W281" s="18"/>
      <c r="X281" s="20"/>
      <c r="AA281" s="146"/>
    </row>
    <row r="282" spans="1:27" ht="20.100000000000001" customHeight="1" x14ac:dyDescent="0.15">
      <c r="A282" s="112"/>
      <c r="B282" s="112"/>
      <c r="C282" s="129"/>
      <c r="D282" s="178"/>
      <c r="E282" s="359"/>
      <c r="F282" s="360" t="s">
        <v>121</v>
      </c>
      <c r="G282" s="296"/>
      <c r="H282" s="296"/>
      <c r="I282" s="296"/>
      <c r="J282" s="296"/>
      <c r="K282" s="297"/>
      <c r="L282" s="3"/>
      <c r="M282" s="14"/>
      <c r="N282" s="15"/>
      <c r="P282" s="361"/>
      <c r="Q282" s="362"/>
      <c r="R282" s="356" t="s">
        <v>151</v>
      </c>
      <c r="S282" s="357"/>
      <c r="T282" s="358"/>
      <c r="U282" s="6"/>
      <c r="V282" s="7"/>
      <c r="W282" s="6"/>
      <c r="X282" s="9"/>
      <c r="AA282" s="146"/>
    </row>
    <row r="283" spans="1:27" ht="20.100000000000001" customHeight="1" x14ac:dyDescent="0.15">
      <c r="A283" s="112"/>
      <c r="B283" s="112"/>
      <c r="C283" s="129"/>
      <c r="D283" s="178"/>
      <c r="E283" s="363"/>
      <c r="F283" s="360" t="s">
        <v>122</v>
      </c>
      <c r="G283" s="296"/>
      <c r="H283" s="296"/>
      <c r="I283" s="296"/>
      <c r="J283" s="296"/>
      <c r="K283" s="297"/>
      <c r="L283" s="3"/>
      <c r="M283" s="16"/>
      <c r="N283" s="17"/>
      <c r="P283" s="361"/>
      <c r="Q283" s="362"/>
      <c r="R283" s="356" t="s">
        <v>152</v>
      </c>
      <c r="S283" s="357"/>
      <c r="T283" s="358"/>
      <c r="U283" s="6"/>
      <c r="V283" s="7"/>
      <c r="W283" s="6"/>
      <c r="X283" s="9"/>
      <c r="AA283" s="146"/>
    </row>
    <row r="284" spans="1:27" ht="20.100000000000001" customHeight="1" x14ac:dyDescent="0.15">
      <c r="A284" s="112">
        <f>IFERROR(IF(AND($L284="○",TRIM($M284)=""),1001,0),3)</f>
        <v>0</v>
      </c>
      <c r="B284" s="407"/>
      <c r="C284" s="129"/>
      <c r="D284" s="178"/>
      <c r="E284" s="364" t="s">
        <v>137</v>
      </c>
      <c r="F284" s="360" t="s">
        <v>168</v>
      </c>
      <c r="G284" s="296"/>
      <c r="H284" s="296"/>
      <c r="I284" s="296"/>
      <c r="J284" s="296"/>
      <c r="K284" s="297"/>
      <c r="L284" s="3"/>
      <c r="M284" s="6"/>
      <c r="N284" s="8"/>
      <c r="P284" s="361"/>
      <c r="Q284" s="362"/>
      <c r="R284" s="356" t="s">
        <v>153</v>
      </c>
      <c r="S284" s="357"/>
      <c r="T284" s="358"/>
      <c r="U284" s="6"/>
      <c r="V284" s="7"/>
      <c r="W284" s="6"/>
      <c r="X284" s="9"/>
      <c r="AA284" s="146"/>
    </row>
    <row r="285" spans="1:27" ht="20.100000000000001" customHeight="1" x14ac:dyDescent="0.15">
      <c r="A285" s="112"/>
      <c r="B285" s="112"/>
      <c r="C285" s="129"/>
      <c r="D285" s="178"/>
      <c r="E285" s="365"/>
      <c r="F285" s="360" t="s">
        <v>123</v>
      </c>
      <c r="G285" s="296"/>
      <c r="H285" s="296"/>
      <c r="I285" s="296"/>
      <c r="J285" s="296"/>
      <c r="K285" s="297"/>
      <c r="L285" s="3"/>
      <c r="M285" s="366"/>
      <c r="N285" s="367"/>
      <c r="P285" s="361"/>
      <c r="Q285" s="362"/>
      <c r="R285" s="356" t="s">
        <v>208</v>
      </c>
      <c r="S285" s="357"/>
      <c r="T285" s="358"/>
      <c r="U285" s="6"/>
      <c r="V285" s="7"/>
      <c r="W285" s="6"/>
      <c r="X285" s="9"/>
      <c r="AA285" s="146"/>
    </row>
    <row r="286" spans="1:27" ht="20.100000000000001" customHeight="1" x14ac:dyDescent="0.15">
      <c r="A286" s="112"/>
      <c r="B286" s="112"/>
      <c r="C286" s="129"/>
      <c r="D286" s="178"/>
      <c r="E286" s="365"/>
      <c r="F286" s="360" t="s">
        <v>124</v>
      </c>
      <c r="G286" s="296"/>
      <c r="H286" s="296"/>
      <c r="I286" s="296"/>
      <c r="J286" s="296"/>
      <c r="K286" s="297"/>
      <c r="L286" s="3"/>
      <c r="M286" s="368"/>
      <c r="N286" s="369"/>
      <c r="P286" s="361"/>
      <c r="Q286" s="362"/>
      <c r="R286" s="356" t="s">
        <v>154</v>
      </c>
      <c r="S286" s="357"/>
      <c r="T286" s="358"/>
      <c r="U286" s="6"/>
      <c r="V286" s="7"/>
      <c r="W286" s="6"/>
      <c r="X286" s="9"/>
      <c r="AA286" s="146"/>
    </row>
    <row r="287" spans="1:27" ht="20.100000000000001" customHeight="1" x14ac:dyDescent="0.15">
      <c r="A287" s="112"/>
      <c r="B287" s="112"/>
      <c r="C287" s="129"/>
      <c r="D287" s="178"/>
      <c r="E287" s="365"/>
      <c r="F287" s="360" t="s">
        <v>125</v>
      </c>
      <c r="G287" s="296"/>
      <c r="H287" s="296"/>
      <c r="I287" s="296"/>
      <c r="J287" s="296"/>
      <c r="K287" s="297"/>
      <c r="L287" s="3"/>
      <c r="M287" s="368"/>
      <c r="N287" s="369"/>
      <c r="P287" s="361"/>
      <c r="Q287" s="362"/>
      <c r="R287" s="356" t="s">
        <v>155</v>
      </c>
      <c r="S287" s="357"/>
      <c r="T287" s="358"/>
      <c r="U287" s="6"/>
      <c r="V287" s="7"/>
      <c r="W287" s="6"/>
      <c r="X287" s="9"/>
      <c r="AA287" s="146"/>
    </row>
    <row r="288" spans="1:27" ht="20.100000000000001" customHeight="1" x14ac:dyDescent="0.15">
      <c r="A288" s="112"/>
      <c r="B288" s="112"/>
      <c r="C288" s="129"/>
      <c r="D288" s="178"/>
      <c r="E288" s="365"/>
      <c r="F288" s="360" t="s">
        <v>126</v>
      </c>
      <c r="G288" s="296"/>
      <c r="H288" s="296"/>
      <c r="I288" s="296"/>
      <c r="J288" s="296"/>
      <c r="K288" s="297"/>
      <c r="L288" s="3"/>
      <c r="M288" s="368"/>
      <c r="N288" s="369"/>
      <c r="P288" s="361"/>
      <c r="Q288" s="362"/>
      <c r="R288" s="356" t="s">
        <v>156</v>
      </c>
      <c r="S288" s="357"/>
      <c r="T288" s="358"/>
      <c r="U288" s="6"/>
      <c r="V288" s="7"/>
      <c r="W288" s="6"/>
      <c r="X288" s="9"/>
      <c r="AA288" s="146"/>
    </row>
    <row r="289" spans="1:27" ht="20.100000000000001" customHeight="1" x14ac:dyDescent="0.15">
      <c r="A289" s="112"/>
      <c r="B289" s="112"/>
      <c r="C289" s="129"/>
      <c r="D289" s="178"/>
      <c r="E289" s="365"/>
      <c r="F289" s="360" t="s">
        <v>127</v>
      </c>
      <c r="G289" s="296"/>
      <c r="H289" s="296"/>
      <c r="I289" s="296"/>
      <c r="J289" s="296"/>
      <c r="K289" s="297"/>
      <c r="L289" s="3"/>
      <c r="M289" s="368"/>
      <c r="N289" s="369"/>
      <c r="P289" s="361"/>
      <c r="Q289" s="370"/>
      <c r="R289" s="356" t="s">
        <v>157</v>
      </c>
      <c r="S289" s="357"/>
      <c r="T289" s="358"/>
      <c r="U289" s="6"/>
      <c r="V289" s="7"/>
      <c r="W289" s="6"/>
      <c r="X289" s="9"/>
      <c r="AA289" s="146"/>
    </row>
    <row r="290" spans="1:27" ht="20.100000000000001" customHeight="1" x14ac:dyDescent="0.15">
      <c r="A290" s="112"/>
      <c r="B290" s="112"/>
      <c r="C290" s="129"/>
      <c r="D290" s="178"/>
      <c r="E290" s="365"/>
      <c r="F290" s="360" t="s">
        <v>128</v>
      </c>
      <c r="G290" s="296"/>
      <c r="H290" s="296"/>
      <c r="I290" s="296"/>
      <c r="J290" s="296"/>
      <c r="K290" s="297"/>
      <c r="L290" s="3"/>
      <c r="M290" s="368"/>
      <c r="N290" s="369"/>
      <c r="P290" s="361"/>
      <c r="Q290" s="360" t="s">
        <v>158</v>
      </c>
      <c r="R290" s="371"/>
      <c r="S290" s="371"/>
      <c r="T290" s="372"/>
      <c r="U290" s="6"/>
      <c r="V290" s="7"/>
      <c r="W290" s="373"/>
      <c r="X290" s="374"/>
      <c r="AA290" s="146"/>
    </row>
    <row r="291" spans="1:27" ht="20.100000000000001" customHeight="1" x14ac:dyDescent="0.15">
      <c r="A291" s="112"/>
      <c r="B291" s="112"/>
      <c r="C291" s="129"/>
      <c r="D291" s="178"/>
      <c r="E291" s="365"/>
      <c r="F291" s="360" t="s">
        <v>129</v>
      </c>
      <c r="G291" s="296"/>
      <c r="H291" s="296"/>
      <c r="I291" s="296"/>
      <c r="J291" s="296"/>
      <c r="K291" s="297"/>
      <c r="L291" s="3"/>
      <c r="M291" s="368"/>
      <c r="N291" s="369"/>
      <c r="P291" s="361"/>
      <c r="Q291" s="360" t="s">
        <v>159</v>
      </c>
      <c r="R291" s="296"/>
      <c r="S291" s="296"/>
      <c r="T291" s="297"/>
      <c r="U291" s="6"/>
      <c r="V291" s="7"/>
      <c r="W291" s="375"/>
      <c r="X291" s="376"/>
      <c r="AA291" s="146"/>
    </row>
    <row r="292" spans="1:27" ht="20.100000000000001" customHeight="1" x14ac:dyDescent="0.15">
      <c r="A292" s="112"/>
      <c r="B292" s="112"/>
      <c r="C292" s="129"/>
      <c r="D292" s="178"/>
      <c r="E292" s="365"/>
      <c r="F292" s="360" t="s">
        <v>130</v>
      </c>
      <c r="G292" s="296"/>
      <c r="H292" s="296"/>
      <c r="I292" s="296"/>
      <c r="J292" s="296"/>
      <c r="K292" s="297"/>
      <c r="L292" s="3"/>
      <c r="M292" s="368"/>
      <c r="N292" s="369"/>
      <c r="P292" s="361"/>
      <c r="Q292" s="360" t="s">
        <v>160</v>
      </c>
      <c r="R292" s="296"/>
      <c r="S292" s="296"/>
      <c r="T292" s="297"/>
      <c r="U292" s="6"/>
      <c r="V292" s="7"/>
      <c r="W292" s="375"/>
      <c r="X292" s="376"/>
      <c r="AA292" s="146"/>
    </row>
    <row r="293" spans="1:27" ht="20.100000000000001" customHeight="1" x14ac:dyDescent="0.15">
      <c r="A293" s="112"/>
      <c r="B293" s="112"/>
      <c r="C293" s="129"/>
      <c r="D293" s="178"/>
      <c r="E293" s="365"/>
      <c r="F293" s="360" t="s">
        <v>131</v>
      </c>
      <c r="G293" s="296"/>
      <c r="H293" s="296"/>
      <c r="I293" s="296"/>
      <c r="J293" s="296"/>
      <c r="K293" s="297"/>
      <c r="L293" s="3"/>
      <c r="M293" s="368"/>
      <c r="N293" s="369"/>
      <c r="P293" s="361"/>
      <c r="Q293" s="360" t="s">
        <v>161</v>
      </c>
      <c r="R293" s="296"/>
      <c r="S293" s="296"/>
      <c r="T293" s="297"/>
      <c r="U293" s="6"/>
      <c r="V293" s="7"/>
      <c r="W293" s="375"/>
      <c r="X293" s="376"/>
      <c r="AA293" s="146"/>
    </row>
    <row r="294" spans="1:27" ht="20.100000000000001" customHeight="1" x14ac:dyDescent="0.15">
      <c r="A294" s="112"/>
      <c r="B294" s="112"/>
      <c r="C294" s="129"/>
      <c r="D294" s="178"/>
      <c r="E294" s="365"/>
      <c r="F294" s="360" t="s">
        <v>132</v>
      </c>
      <c r="G294" s="296"/>
      <c r="H294" s="296"/>
      <c r="I294" s="296"/>
      <c r="J294" s="296"/>
      <c r="K294" s="297"/>
      <c r="L294" s="3"/>
      <c r="M294" s="368"/>
      <c r="N294" s="369"/>
      <c r="P294" s="361"/>
      <c r="Q294" s="360" t="s">
        <v>162</v>
      </c>
      <c r="R294" s="296"/>
      <c r="S294" s="296"/>
      <c r="T294" s="297"/>
      <c r="U294" s="6"/>
      <c r="V294" s="7"/>
      <c r="W294" s="375"/>
      <c r="X294" s="376"/>
      <c r="AA294" s="146"/>
    </row>
    <row r="295" spans="1:27" ht="20.100000000000001" customHeight="1" x14ac:dyDescent="0.15">
      <c r="A295" s="112"/>
      <c r="B295" s="112"/>
      <c r="C295" s="129"/>
      <c r="D295" s="178"/>
      <c r="E295" s="365"/>
      <c r="F295" s="360" t="s">
        <v>133</v>
      </c>
      <c r="G295" s="296"/>
      <c r="H295" s="296"/>
      <c r="I295" s="296"/>
      <c r="J295" s="296"/>
      <c r="K295" s="297"/>
      <c r="L295" s="3"/>
      <c r="M295" s="368"/>
      <c r="N295" s="369"/>
      <c r="P295" s="361"/>
      <c r="Q295" s="360" t="s">
        <v>163</v>
      </c>
      <c r="R295" s="296"/>
      <c r="S295" s="296"/>
      <c r="T295" s="297"/>
      <c r="U295" s="6"/>
      <c r="V295" s="7"/>
      <c r="W295" s="375"/>
      <c r="X295" s="376"/>
      <c r="AA295" s="146"/>
    </row>
    <row r="296" spans="1:27" ht="20.100000000000001" customHeight="1" x14ac:dyDescent="0.15">
      <c r="A296" s="112"/>
      <c r="B296" s="112"/>
      <c r="C296" s="129"/>
      <c r="D296" s="178"/>
      <c r="E296" s="365"/>
      <c r="F296" s="360" t="s">
        <v>134</v>
      </c>
      <c r="G296" s="296"/>
      <c r="H296" s="296"/>
      <c r="I296" s="296"/>
      <c r="J296" s="296"/>
      <c r="K296" s="297"/>
      <c r="L296" s="3"/>
      <c r="M296" s="368"/>
      <c r="N296" s="369"/>
      <c r="P296" s="361"/>
      <c r="Q296" s="360" t="s">
        <v>164</v>
      </c>
      <c r="R296" s="296"/>
      <c r="S296" s="296"/>
      <c r="T296" s="297"/>
      <c r="U296" s="6"/>
      <c r="V296" s="7"/>
      <c r="W296" s="375"/>
      <c r="X296" s="376"/>
      <c r="AA296" s="146"/>
    </row>
    <row r="297" spans="1:27" ht="20.100000000000001" customHeight="1" x14ac:dyDescent="0.15">
      <c r="A297" s="112"/>
      <c r="B297" s="112"/>
      <c r="C297" s="129"/>
      <c r="D297" s="178"/>
      <c r="E297" s="365"/>
      <c r="F297" s="360" t="s">
        <v>135</v>
      </c>
      <c r="G297" s="296"/>
      <c r="H297" s="296"/>
      <c r="I297" s="296"/>
      <c r="J297" s="296"/>
      <c r="K297" s="297"/>
      <c r="L297" s="3"/>
      <c r="M297" s="368"/>
      <c r="N297" s="369"/>
      <c r="P297" s="361"/>
      <c r="Q297" s="360" t="s">
        <v>165</v>
      </c>
      <c r="R297" s="296"/>
      <c r="S297" s="296"/>
      <c r="T297" s="297"/>
      <c r="U297" s="6"/>
      <c r="V297" s="7"/>
      <c r="W297" s="375"/>
      <c r="X297" s="376"/>
      <c r="AA297" s="146"/>
    </row>
    <row r="298" spans="1:27" ht="20.100000000000001" customHeight="1" x14ac:dyDescent="0.15">
      <c r="A298" s="112"/>
      <c r="B298" s="112"/>
      <c r="C298" s="129"/>
      <c r="D298" s="178"/>
      <c r="E298" s="377"/>
      <c r="F298" s="360" t="s">
        <v>136</v>
      </c>
      <c r="G298" s="296"/>
      <c r="H298" s="296"/>
      <c r="I298" s="296"/>
      <c r="J298" s="296"/>
      <c r="K298" s="297"/>
      <c r="L298" s="3"/>
      <c r="M298" s="378"/>
      <c r="N298" s="379"/>
      <c r="P298" s="361"/>
      <c r="Q298" s="360" t="s">
        <v>166</v>
      </c>
      <c r="R298" s="296"/>
      <c r="S298" s="296"/>
      <c r="T298" s="297"/>
      <c r="U298" s="6"/>
      <c r="V298" s="7"/>
      <c r="W298" s="375"/>
      <c r="X298" s="376"/>
      <c r="AA298" s="146"/>
    </row>
    <row r="299" spans="1:27" ht="20.100000000000001" customHeight="1" x14ac:dyDescent="0.15">
      <c r="A299" s="112"/>
      <c r="B299" s="112"/>
      <c r="C299" s="129"/>
      <c r="E299" s="380" t="s">
        <v>202</v>
      </c>
      <c r="F299" s="381" t="s">
        <v>9</v>
      </c>
      <c r="G299" s="360" t="s">
        <v>138</v>
      </c>
      <c r="H299" s="371"/>
      <c r="I299" s="371"/>
      <c r="J299" s="371"/>
      <c r="K299" s="372"/>
      <c r="L299" s="3"/>
      <c r="M299" s="6"/>
      <c r="N299" s="8"/>
      <c r="P299" s="382"/>
      <c r="Q299" s="360" t="s">
        <v>167</v>
      </c>
      <c r="R299" s="296"/>
      <c r="S299" s="296"/>
      <c r="T299" s="297"/>
      <c r="U299" s="6"/>
      <c r="V299" s="7"/>
      <c r="W299" s="375"/>
      <c r="X299" s="376"/>
      <c r="AA299" s="146"/>
    </row>
    <row r="300" spans="1:27" ht="20.100000000000001" customHeight="1" x14ac:dyDescent="0.15">
      <c r="A300" s="112"/>
      <c r="B300" s="112"/>
      <c r="C300" s="129"/>
      <c r="E300" s="361"/>
      <c r="F300" s="383"/>
      <c r="G300" s="360" t="s">
        <v>139</v>
      </c>
      <c r="H300" s="371"/>
      <c r="I300" s="371"/>
      <c r="J300" s="371"/>
      <c r="K300" s="372"/>
      <c r="L300" s="3"/>
      <c r="M300" s="6"/>
      <c r="N300" s="8"/>
      <c r="O300" s="384"/>
      <c r="P300" s="296" t="s">
        <v>170</v>
      </c>
      <c r="Q300" s="296"/>
      <c r="R300" s="296"/>
      <c r="S300" s="296"/>
      <c r="T300" s="297"/>
      <c r="U300" s="6"/>
      <c r="V300" s="7"/>
      <c r="W300" s="385"/>
      <c r="X300" s="386"/>
      <c r="AA300" s="146"/>
    </row>
    <row r="301" spans="1:27" ht="20.100000000000001" customHeight="1" x14ac:dyDescent="0.15">
      <c r="A301" s="112"/>
      <c r="B301" s="112"/>
      <c r="C301" s="129"/>
      <c r="E301" s="361"/>
      <c r="F301" s="383"/>
      <c r="G301" s="360" t="s">
        <v>140</v>
      </c>
      <c r="H301" s="296"/>
      <c r="I301" s="296"/>
      <c r="J301" s="296"/>
      <c r="K301" s="297"/>
      <c r="L301" s="3"/>
      <c r="M301" s="6"/>
      <c r="N301" s="8"/>
      <c r="O301" s="384"/>
      <c r="P301" s="387" t="s">
        <v>203</v>
      </c>
      <c r="Q301" s="388" t="s">
        <v>10</v>
      </c>
      <c r="R301" s="360" t="s">
        <v>66</v>
      </c>
      <c r="S301" s="371"/>
      <c r="T301" s="372"/>
      <c r="U301" s="6"/>
      <c r="V301" s="7"/>
      <c r="W301" s="6"/>
      <c r="X301" s="9"/>
      <c r="AA301" s="146"/>
    </row>
    <row r="302" spans="1:27" ht="20.100000000000001" customHeight="1" x14ac:dyDescent="0.15">
      <c r="A302" s="112"/>
      <c r="B302" s="112"/>
      <c r="C302" s="129"/>
      <c r="E302" s="361"/>
      <c r="F302" s="383"/>
      <c r="G302" s="360" t="s">
        <v>141</v>
      </c>
      <c r="H302" s="296"/>
      <c r="I302" s="296"/>
      <c r="J302" s="296"/>
      <c r="K302" s="297"/>
      <c r="L302" s="3"/>
      <c r="M302" s="6"/>
      <c r="N302" s="8"/>
      <c r="P302" s="389"/>
      <c r="Q302" s="362"/>
      <c r="R302" s="360" t="s">
        <v>67</v>
      </c>
      <c r="S302" s="296"/>
      <c r="T302" s="297"/>
      <c r="U302" s="6"/>
      <c r="V302" s="7"/>
      <c r="W302" s="6"/>
      <c r="X302" s="9"/>
      <c r="AA302" s="146"/>
    </row>
    <row r="303" spans="1:27" ht="20.100000000000001" customHeight="1" x14ac:dyDescent="0.15">
      <c r="A303" s="112"/>
      <c r="B303" s="407"/>
      <c r="C303" s="129"/>
      <c r="E303" s="361"/>
      <c r="F303" s="383"/>
      <c r="G303" s="360" t="s">
        <v>142</v>
      </c>
      <c r="H303" s="296"/>
      <c r="I303" s="296"/>
      <c r="J303" s="296"/>
      <c r="K303" s="297"/>
      <c r="L303" s="3"/>
      <c r="M303" s="6"/>
      <c r="N303" s="8"/>
      <c r="P303" s="389"/>
      <c r="Q303" s="362"/>
      <c r="R303" s="360" t="s">
        <v>68</v>
      </c>
      <c r="S303" s="296"/>
      <c r="T303" s="297"/>
      <c r="U303" s="6"/>
      <c r="V303" s="7"/>
      <c r="W303" s="6"/>
      <c r="X303" s="9"/>
      <c r="AA303" s="146"/>
    </row>
    <row r="304" spans="1:27" ht="20.100000000000001" customHeight="1" x14ac:dyDescent="0.15">
      <c r="A304" s="112"/>
      <c r="B304" s="112"/>
      <c r="C304" s="129"/>
      <c r="E304" s="361"/>
      <c r="F304" s="383"/>
      <c r="G304" s="360" t="s">
        <v>143</v>
      </c>
      <c r="H304" s="296"/>
      <c r="I304" s="296"/>
      <c r="J304" s="296"/>
      <c r="K304" s="297"/>
      <c r="L304" s="3"/>
      <c r="M304" s="6"/>
      <c r="N304" s="8"/>
      <c r="P304" s="389"/>
      <c r="Q304" s="362"/>
      <c r="R304" s="360" t="s">
        <v>69</v>
      </c>
      <c r="S304" s="296"/>
      <c r="T304" s="297"/>
      <c r="U304" s="6"/>
      <c r="V304" s="7"/>
      <c r="W304" s="6"/>
      <c r="X304" s="9"/>
      <c r="AA304" s="146"/>
    </row>
    <row r="305" spans="1:27" ht="20.100000000000001" customHeight="1" x14ac:dyDescent="0.15">
      <c r="A305" s="112"/>
      <c r="B305" s="112"/>
      <c r="C305" s="129"/>
      <c r="E305" s="361"/>
      <c r="F305" s="383"/>
      <c r="G305" s="360" t="s">
        <v>144</v>
      </c>
      <c r="H305" s="296"/>
      <c r="I305" s="296"/>
      <c r="J305" s="296"/>
      <c r="K305" s="297"/>
      <c r="L305" s="3"/>
      <c r="M305" s="6"/>
      <c r="N305" s="8"/>
      <c r="P305" s="389"/>
      <c r="Q305" s="362"/>
      <c r="R305" s="360" t="s">
        <v>82</v>
      </c>
      <c r="S305" s="296"/>
      <c r="T305" s="297"/>
      <c r="U305" s="6"/>
      <c r="V305" s="7"/>
      <c r="W305" s="6"/>
      <c r="X305" s="9"/>
      <c r="AA305" s="146"/>
    </row>
    <row r="306" spans="1:27" ht="20.100000000000001" customHeight="1" x14ac:dyDescent="0.15">
      <c r="A306" s="135"/>
      <c r="B306" s="112"/>
      <c r="C306" s="129"/>
      <c r="E306" s="361"/>
      <c r="F306" s="383"/>
      <c r="G306" s="360" t="s">
        <v>145</v>
      </c>
      <c r="H306" s="296"/>
      <c r="I306" s="296"/>
      <c r="J306" s="296"/>
      <c r="K306" s="297"/>
      <c r="L306" s="3"/>
      <c r="M306" s="6"/>
      <c r="N306" s="8"/>
      <c r="P306" s="389"/>
      <c r="Q306" s="362"/>
      <c r="R306" s="360" t="s">
        <v>70</v>
      </c>
      <c r="S306" s="296"/>
      <c r="T306" s="297"/>
      <c r="U306" s="6"/>
      <c r="V306" s="7"/>
      <c r="W306" s="6"/>
      <c r="X306" s="9"/>
      <c r="AA306" s="146"/>
    </row>
    <row r="307" spans="1:27" ht="20.100000000000001" customHeight="1" x14ac:dyDescent="0.15">
      <c r="A307" s="112"/>
      <c r="B307" s="112"/>
      <c r="C307" s="129"/>
      <c r="E307" s="361"/>
      <c r="F307" s="383"/>
      <c r="G307" s="360" t="s">
        <v>146</v>
      </c>
      <c r="H307" s="296"/>
      <c r="I307" s="296"/>
      <c r="J307" s="296"/>
      <c r="K307" s="297"/>
      <c r="L307" s="3"/>
      <c r="M307" s="6"/>
      <c r="N307" s="8"/>
      <c r="P307" s="389"/>
      <c r="Q307" s="370"/>
      <c r="R307" s="360" t="s">
        <v>83</v>
      </c>
      <c r="S307" s="296"/>
      <c r="T307" s="297"/>
      <c r="U307" s="6"/>
      <c r="V307" s="7"/>
      <c r="W307" s="6"/>
      <c r="X307" s="9"/>
      <c r="AA307" s="146"/>
    </row>
    <row r="308" spans="1:27" ht="21" customHeight="1" x14ac:dyDescent="0.15">
      <c r="A308" s="112">
        <f>IFERROR(IF(AND($U308="○",TRIM($W308)=""),1001,0),3)</f>
        <v>0</v>
      </c>
      <c r="B308" s="407"/>
      <c r="C308" s="129"/>
      <c r="E308" s="361"/>
      <c r="F308" s="383"/>
      <c r="G308" s="360" t="s">
        <v>147</v>
      </c>
      <c r="H308" s="296"/>
      <c r="I308" s="296"/>
      <c r="J308" s="296"/>
      <c r="K308" s="297"/>
      <c r="L308" s="3"/>
      <c r="M308" s="6"/>
      <c r="N308" s="8"/>
      <c r="P308" s="389"/>
      <c r="Q308" s="360" t="s">
        <v>171</v>
      </c>
      <c r="R308" s="371"/>
      <c r="S308" s="371"/>
      <c r="T308" s="372"/>
      <c r="U308" s="6"/>
      <c r="V308" s="7"/>
      <c r="W308" s="6"/>
      <c r="X308" s="9"/>
      <c r="AA308" s="146"/>
    </row>
    <row r="309" spans="1:27" ht="21" customHeight="1" x14ac:dyDescent="0.15">
      <c r="A309" s="112"/>
      <c r="B309" s="112"/>
      <c r="C309" s="129"/>
      <c r="E309" s="361"/>
      <c r="F309" s="383"/>
      <c r="G309" s="390" t="s">
        <v>148</v>
      </c>
      <c r="H309" s="391"/>
      <c r="I309" s="391"/>
      <c r="J309" s="391"/>
      <c r="K309" s="392"/>
      <c r="L309" s="4"/>
      <c r="M309" s="6"/>
      <c r="N309" s="8"/>
      <c r="P309" s="389"/>
      <c r="Q309" s="393" t="s">
        <v>84</v>
      </c>
      <c r="R309" s="394"/>
      <c r="S309" s="394"/>
      <c r="T309" s="395"/>
      <c r="U309" s="10"/>
      <c r="V309" s="11"/>
      <c r="W309" s="396"/>
      <c r="X309" s="397"/>
      <c r="AA309" s="146"/>
    </row>
    <row r="310" spans="1:27" ht="20.100000000000001" customHeight="1" x14ac:dyDescent="0.15">
      <c r="B310" s="112"/>
      <c r="C310" s="138"/>
      <c r="D310" s="135"/>
      <c r="E310" s="398"/>
      <c r="F310" s="383"/>
      <c r="G310" s="390" t="s">
        <v>149</v>
      </c>
      <c r="H310" s="391"/>
      <c r="I310" s="391"/>
      <c r="J310" s="391"/>
      <c r="K310" s="392"/>
      <c r="L310" s="5"/>
      <c r="M310" s="10"/>
      <c r="N310" s="104"/>
      <c r="O310" s="146"/>
      <c r="P310" s="399"/>
      <c r="Q310" s="298"/>
      <c r="R310" s="135"/>
      <c r="S310" s="135"/>
      <c r="T310" s="135"/>
      <c r="U310" s="400"/>
      <c r="V310" s="400"/>
      <c r="W310" s="400"/>
      <c r="X310" s="400"/>
      <c r="Y310" s="155"/>
      <c r="Z310" s="135"/>
      <c r="AA310" s="146"/>
    </row>
    <row r="311" spans="1:27" ht="50.1" customHeight="1" x14ac:dyDescent="0.15">
      <c r="C311" s="146"/>
      <c r="E311" s="401" t="s">
        <v>223</v>
      </c>
      <c r="F311" s="402"/>
      <c r="G311" s="402"/>
      <c r="H311" s="402"/>
      <c r="I311" s="402"/>
      <c r="J311" s="402"/>
      <c r="K311" s="402"/>
      <c r="L311" s="402"/>
      <c r="M311" s="402"/>
      <c r="N311" s="402"/>
      <c r="O311" s="403"/>
      <c r="P311" s="403"/>
      <c r="Q311" s="403"/>
      <c r="R311" s="403"/>
      <c r="S311" s="403"/>
      <c r="T311" s="403"/>
      <c r="U311" s="403"/>
      <c r="V311" s="403"/>
      <c r="W311" s="403"/>
      <c r="X311" s="403"/>
      <c r="Y311" s="403"/>
      <c r="AA311" s="146"/>
    </row>
    <row r="312" spans="1:27" ht="20.100000000000001" customHeight="1" x14ac:dyDescent="0.15">
      <c r="C312" s="146"/>
      <c r="AA312" s="146"/>
    </row>
    <row r="313" spans="1:27" ht="15.75" customHeight="1" x14ac:dyDescent="0.15">
      <c r="C313" s="242"/>
      <c r="D313" s="242"/>
      <c r="E313" s="242"/>
      <c r="F313" s="242"/>
      <c r="G313" s="242"/>
      <c r="H313" s="242"/>
      <c r="I313" s="242"/>
      <c r="J313" s="242"/>
      <c r="K313" s="242"/>
      <c r="L313" s="242"/>
      <c r="M313" s="242"/>
      <c r="N313" s="242"/>
      <c r="O313" s="242"/>
      <c r="P313" s="242"/>
      <c r="Q313" s="242"/>
      <c r="R313" s="242"/>
      <c r="S313" s="242"/>
      <c r="T313" s="242"/>
      <c r="U313" s="242"/>
      <c r="V313" s="242"/>
      <c r="W313" s="242"/>
      <c r="X313" s="242"/>
      <c r="Y313" s="242"/>
      <c r="Z313" s="242"/>
    </row>
  </sheetData>
  <sheetProtection algorithmName="SHA-512" hashValue="ckiiA3ajgdVlaMAT62GNtSzq8m98nnNLT22jOVXldt5ijDxBZ3iUqQM+4esyvmVNwYsBfIO3acBq3ImNYfCC1w==" saltValue="0g/mZrKV4KIpb+gZAYSUHw==" spinCount="100000" sheet="1" objects="1" scenarios="1"/>
  <dataConsolidate/>
  <mergeCells count="368">
    <mergeCell ref="E311:Y311"/>
    <mergeCell ref="I269:M269"/>
    <mergeCell ref="I268:M268"/>
    <mergeCell ref="E279:Y279"/>
    <mergeCell ref="N272:R272"/>
    <mergeCell ref="N273:R273"/>
    <mergeCell ref="I270:M270"/>
    <mergeCell ref="I271:M271"/>
    <mergeCell ref="I272:M272"/>
    <mergeCell ref="I273:M273"/>
    <mergeCell ref="G310:K310"/>
    <mergeCell ref="M310:N310"/>
    <mergeCell ref="E281:E283"/>
    <mergeCell ref="E284:E298"/>
    <mergeCell ref="N269:R269"/>
    <mergeCell ref="E271:H271"/>
    <mergeCell ref="E268:H268"/>
    <mergeCell ref="N268:R268"/>
    <mergeCell ref="N270:R270"/>
    <mergeCell ref="E270:H270"/>
    <mergeCell ref="E272:H272"/>
    <mergeCell ref="E273:H273"/>
    <mergeCell ref="E274:H274"/>
    <mergeCell ref="E280:K280"/>
    <mergeCell ref="E180:H180"/>
    <mergeCell ref="E181:H181"/>
    <mergeCell ref="I183:M183"/>
    <mergeCell ref="J184:Y184"/>
    <mergeCell ref="C217:H217"/>
    <mergeCell ref="D219:Y219"/>
    <mergeCell ref="I267:M267"/>
    <mergeCell ref="E263:Y263"/>
    <mergeCell ref="I196:M196"/>
    <mergeCell ref="C203:H203"/>
    <mergeCell ref="E266:H266"/>
    <mergeCell ref="C260:H260"/>
    <mergeCell ref="N265:R265"/>
    <mergeCell ref="N266:R266"/>
    <mergeCell ref="I266:M266"/>
    <mergeCell ref="N264:R264"/>
    <mergeCell ref="N267:R267"/>
    <mergeCell ref="E264:H264"/>
    <mergeCell ref="E265:H265"/>
    <mergeCell ref="E267:H267"/>
    <mergeCell ref="I264:M264"/>
    <mergeCell ref="I265:M265"/>
    <mergeCell ref="D205:Y205"/>
    <mergeCell ref="D229:L229"/>
    <mergeCell ref="I22:Y22"/>
    <mergeCell ref="I24:Y24"/>
    <mergeCell ref="I26:Y26"/>
    <mergeCell ref="I28:Y28"/>
    <mergeCell ref="I30:Y30"/>
    <mergeCell ref="I32:Y32"/>
    <mergeCell ref="I34:M34"/>
    <mergeCell ref="I36:M36"/>
    <mergeCell ref="I83:M83"/>
    <mergeCell ref="I79:Y79"/>
    <mergeCell ref="I81:Y81"/>
    <mergeCell ref="W1:Z1"/>
    <mergeCell ref="I180:M180"/>
    <mergeCell ref="I181:M181"/>
    <mergeCell ref="I124:M124"/>
    <mergeCell ref="I126:Y126"/>
    <mergeCell ref="C150:H150"/>
    <mergeCell ref="I153:M153"/>
    <mergeCell ref="I155:Y155"/>
    <mergeCell ref="I157:Y157"/>
    <mergeCell ref="C13:H13"/>
    <mergeCell ref="E15:H15"/>
    <mergeCell ref="J15:Y15"/>
    <mergeCell ref="I38:Y38"/>
    <mergeCell ref="I40:M40"/>
    <mergeCell ref="C60:H60"/>
    <mergeCell ref="I63:M63"/>
    <mergeCell ref="I69:M69"/>
    <mergeCell ref="I71:Y71"/>
    <mergeCell ref="I73:Y73"/>
    <mergeCell ref="J74:Y74"/>
    <mergeCell ref="I75:Y75"/>
    <mergeCell ref="I20:M20"/>
    <mergeCell ref="J76:Y76"/>
    <mergeCell ref="I77:Y77"/>
    <mergeCell ref="I85:M85"/>
    <mergeCell ref="I87:Y87"/>
    <mergeCell ref="I169:Y169"/>
    <mergeCell ref="E177:H177"/>
    <mergeCell ref="I177:M177"/>
    <mergeCell ref="E178:H178"/>
    <mergeCell ref="I178:M178"/>
    <mergeCell ref="E179:H179"/>
    <mergeCell ref="C109:H109"/>
    <mergeCell ref="D111:Y111"/>
    <mergeCell ref="I112:Y112"/>
    <mergeCell ref="I114:Y114"/>
    <mergeCell ref="I116:Y116"/>
    <mergeCell ref="I118:M118"/>
    <mergeCell ref="I120:Y120"/>
    <mergeCell ref="I122:M122"/>
    <mergeCell ref="I179:M179"/>
    <mergeCell ref="I163:Y163"/>
    <mergeCell ref="I165:M165"/>
    <mergeCell ref="I167:M167"/>
    <mergeCell ref="C174:H174"/>
    <mergeCell ref="I161:M161"/>
    <mergeCell ref="I159:M159"/>
    <mergeCell ref="F248:L248"/>
    <mergeCell ref="F249:L249"/>
    <mergeCell ref="F250:L250"/>
    <mergeCell ref="F251:L251"/>
    <mergeCell ref="F252:L252"/>
    <mergeCell ref="F253:L253"/>
    <mergeCell ref="E275:H275"/>
    <mergeCell ref="E276:H276"/>
    <mergeCell ref="I274:M274"/>
    <mergeCell ref="I275:M275"/>
    <mergeCell ref="I276:M276"/>
    <mergeCell ref="F254:L254"/>
    <mergeCell ref="F255:L255"/>
    <mergeCell ref="F256:L256"/>
    <mergeCell ref="D254:E256"/>
    <mergeCell ref="E269:H269"/>
    <mergeCell ref="P213:R213"/>
    <mergeCell ref="S213:Y213"/>
    <mergeCell ref="K206:O206"/>
    <mergeCell ref="K207:O207"/>
    <mergeCell ref="I185:M185"/>
    <mergeCell ref="O189:P189"/>
    <mergeCell ref="I191:M191"/>
    <mergeCell ref="I187:M187"/>
    <mergeCell ref="I189:M189"/>
    <mergeCell ref="S206:Y206"/>
    <mergeCell ref="S207:Y207"/>
    <mergeCell ref="S208:Y208"/>
    <mergeCell ref="S209:Y209"/>
    <mergeCell ref="S210:Y210"/>
    <mergeCell ref="S211:Y211"/>
    <mergeCell ref="S212:Y212"/>
    <mergeCell ref="P206:R206"/>
    <mergeCell ref="P207:R207"/>
    <mergeCell ref="P208:R208"/>
    <mergeCell ref="P209:R209"/>
    <mergeCell ref="P210:R210"/>
    <mergeCell ref="P211:R211"/>
    <mergeCell ref="P212:R212"/>
    <mergeCell ref="D206:J206"/>
    <mergeCell ref="E199:H199"/>
    <mergeCell ref="I199:M199"/>
    <mergeCell ref="E194:H194"/>
    <mergeCell ref="I194:M194"/>
    <mergeCell ref="E195:H195"/>
    <mergeCell ref="I195:M195"/>
    <mergeCell ref="E197:H197"/>
    <mergeCell ref="I197:M197"/>
    <mergeCell ref="E198:H198"/>
    <mergeCell ref="I198:M198"/>
    <mergeCell ref="E196:H196"/>
    <mergeCell ref="D223:L223"/>
    <mergeCell ref="D224:L224"/>
    <mergeCell ref="D225:L225"/>
    <mergeCell ref="D226:L226"/>
    <mergeCell ref="D227:L227"/>
    <mergeCell ref="D228:L228"/>
    <mergeCell ref="D234:E253"/>
    <mergeCell ref="F234:L234"/>
    <mergeCell ref="F235:L235"/>
    <mergeCell ref="F236:L236"/>
    <mergeCell ref="F237:L237"/>
    <mergeCell ref="F238:L238"/>
    <mergeCell ref="F239:L239"/>
    <mergeCell ref="F245:L245"/>
    <mergeCell ref="D232:L232"/>
    <mergeCell ref="F240:L240"/>
    <mergeCell ref="F246:L246"/>
    <mergeCell ref="F241:L241"/>
    <mergeCell ref="F242:L242"/>
    <mergeCell ref="F243:L243"/>
    <mergeCell ref="F244:L244"/>
    <mergeCell ref="D230:L230"/>
    <mergeCell ref="D231:L231"/>
    <mergeCell ref="F247:L247"/>
    <mergeCell ref="D207:J207"/>
    <mergeCell ref="D208:J208"/>
    <mergeCell ref="D209:J209"/>
    <mergeCell ref="D210:J210"/>
    <mergeCell ref="D211:J211"/>
    <mergeCell ref="D212:J212"/>
    <mergeCell ref="D213:J213"/>
    <mergeCell ref="D222:L222"/>
    <mergeCell ref="K208:O208"/>
    <mergeCell ref="K209:O209"/>
    <mergeCell ref="K210:O210"/>
    <mergeCell ref="K211:O211"/>
    <mergeCell ref="K212:O212"/>
    <mergeCell ref="K213:O213"/>
    <mergeCell ref="D220:L220"/>
    <mergeCell ref="D221:L221"/>
    <mergeCell ref="M220:N220"/>
    <mergeCell ref="M221:N221"/>
    <mergeCell ref="M222:N222"/>
    <mergeCell ref="M223:N223"/>
    <mergeCell ref="M224:N224"/>
    <mergeCell ref="M225:N225"/>
    <mergeCell ref="M226:N226"/>
    <mergeCell ref="M227:N227"/>
    <mergeCell ref="M228:N228"/>
    <mergeCell ref="M229:N229"/>
    <mergeCell ref="M230:N230"/>
    <mergeCell ref="M231:N231"/>
    <mergeCell ref="M232:N232"/>
    <mergeCell ref="M233:N233"/>
    <mergeCell ref="M234:N234"/>
    <mergeCell ref="M235:N235"/>
    <mergeCell ref="M236:N236"/>
    <mergeCell ref="M237:N237"/>
    <mergeCell ref="M238:N238"/>
    <mergeCell ref="M239:N239"/>
    <mergeCell ref="M240:N240"/>
    <mergeCell ref="M241:N241"/>
    <mergeCell ref="M242:N242"/>
    <mergeCell ref="M243:N243"/>
    <mergeCell ref="M244:N244"/>
    <mergeCell ref="M245:N245"/>
    <mergeCell ref="Q298:T298"/>
    <mergeCell ref="M255:N255"/>
    <mergeCell ref="M256:N256"/>
    <mergeCell ref="M246:N246"/>
    <mergeCell ref="M247:N247"/>
    <mergeCell ref="M248:N248"/>
    <mergeCell ref="M249:N249"/>
    <mergeCell ref="M250:N250"/>
    <mergeCell ref="M251:N251"/>
    <mergeCell ref="M252:N252"/>
    <mergeCell ref="M253:N253"/>
    <mergeCell ref="M254:N254"/>
    <mergeCell ref="N271:R271"/>
    <mergeCell ref="N274:R274"/>
    <mergeCell ref="N275:R275"/>
    <mergeCell ref="N276:R276"/>
    <mergeCell ref="M280:N280"/>
    <mergeCell ref="P280:T280"/>
    <mergeCell ref="R285:T285"/>
    <mergeCell ref="U280:V280"/>
    <mergeCell ref="W280:X280"/>
    <mergeCell ref="F281:K281"/>
    <mergeCell ref="M281:N283"/>
    <mergeCell ref="P281:P299"/>
    <mergeCell ref="Q281:Q289"/>
    <mergeCell ref="R281:T281"/>
    <mergeCell ref="U281:V281"/>
    <mergeCell ref="W281:X281"/>
    <mergeCell ref="F282:K282"/>
    <mergeCell ref="R282:T282"/>
    <mergeCell ref="U282:V282"/>
    <mergeCell ref="W282:X282"/>
    <mergeCell ref="F283:K283"/>
    <mergeCell ref="R283:T283"/>
    <mergeCell ref="U283:V283"/>
    <mergeCell ref="W283:X283"/>
    <mergeCell ref="F284:K284"/>
    <mergeCell ref="M284:N284"/>
    <mergeCell ref="R284:T284"/>
    <mergeCell ref="U284:V284"/>
    <mergeCell ref="W284:X284"/>
    <mergeCell ref="F285:K285"/>
    <mergeCell ref="M285:N298"/>
    <mergeCell ref="U285:V285"/>
    <mergeCell ref="W285:X285"/>
    <mergeCell ref="F286:K286"/>
    <mergeCell ref="R286:T286"/>
    <mergeCell ref="U286:V286"/>
    <mergeCell ref="W286:X286"/>
    <mergeCell ref="F287:K287"/>
    <mergeCell ref="R287:T287"/>
    <mergeCell ref="U287:V287"/>
    <mergeCell ref="W287:X287"/>
    <mergeCell ref="F288:K288"/>
    <mergeCell ref="R288:T288"/>
    <mergeCell ref="U288:V288"/>
    <mergeCell ref="W288:X288"/>
    <mergeCell ref="F289:K289"/>
    <mergeCell ref="R289:T289"/>
    <mergeCell ref="U289:V289"/>
    <mergeCell ref="W289:X289"/>
    <mergeCell ref="F290:K290"/>
    <mergeCell ref="Q290:T290"/>
    <mergeCell ref="U290:V290"/>
    <mergeCell ref="W290:X300"/>
    <mergeCell ref="F291:K291"/>
    <mergeCell ref="Q291:T291"/>
    <mergeCell ref="U291:V291"/>
    <mergeCell ref="F292:K292"/>
    <mergeCell ref="Q292:T292"/>
    <mergeCell ref="U292:V292"/>
    <mergeCell ref="F293:K293"/>
    <mergeCell ref="Q293:T293"/>
    <mergeCell ref="U293:V293"/>
    <mergeCell ref="F294:K294"/>
    <mergeCell ref="Q294:T294"/>
    <mergeCell ref="U294:V294"/>
    <mergeCell ref="F295:K295"/>
    <mergeCell ref="Q295:T295"/>
    <mergeCell ref="U295:V295"/>
    <mergeCell ref="F296:K296"/>
    <mergeCell ref="Q296:T296"/>
    <mergeCell ref="U296:V296"/>
    <mergeCell ref="F297:K297"/>
    <mergeCell ref="Q297:T297"/>
    <mergeCell ref="U297:V297"/>
    <mergeCell ref="F298:K298"/>
    <mergeCell ref="U298:V298"/>
    <mergeCell ref="E299:E310"/>
    <mergeCell ref="F299:F310"/>
    <mergeCell ref="G299:K299"/>
    <mergeCell ref="M299:N299"/>
    <mergeCell ref="Q299:T299"/>
    <mergeCell ref="U299:V299"/>
    <mergeCell ref="G300:K300"/>
    <mergeCell ref="M300:N300"/>
    <mergeCell ref="P300:T300"/>
    <mergeCell ref="U300:V300"/>
    <mergeCell ref="G301:K301"/>
    <mergeCell ref="M301:N301"/>
    <mergeCell ref="P301:P309"/>
    <mergeCell ref="Q301:Q307"/>
    <mergeCell ref="R301:T301"/>
    <mergeCell ref="U301:V301"/>
    <mergeCell ref="G304:K304"/>
    <mergeCell ref="M304:N304"/>
    <mergeCell ref="R304:T304"/>
    <mergeCell ref="U304:V304"/>
    <mergeCell ref="G307:K307"/>
    <mergeCell ref="M307:N307"/>
    <mergeCell ref="W304:X304"/>
    <mergeCell ref="G305:K305"/>
    <mergeCell ref="M305:N305"/>
    <mergeCell ref="R305:T305"/>
    <mergeCell ref="U305:V305"/>
    <mergeCell ref="W305:X305"/>
    <mergeCell ref="G306:K306"/>
    <mergeCell ref="M306:N306"/>
    <mergeCell ref="R306:T306"/>
    <mergeCell ref="U306:V306"/>
    <mergeCell ref="W306:X306"/>
    <mergeCell ref="W301:X301"/>
    <mergeCell ref="G302:K302"/>
    <mergeCell ref="M302:N302"/>
    <mergeCell ref="R302:T302"/>
    <mergeCell ref="U302:V302"/>
    <mergeCell ref="W302:X302"/>
    <mergeCell ref="G303:K303"/>
    <mergeCell ref="M303:N303"/>
    <mergeCell ref="R303:T303"/>
    <mergeCell ref="U303:V303"/>
    <mergeCell ref="W303:X303"/>
    <mergeCell ref="U307:V307"/>
    <mergeCell ref="G308:K308"/>
    <mergeCell ref="M308:N308"/>
    <mergeCell ref="Q308:T308"/>
    <mergeCell ref="U308:V308"/>
    <mergeCell ref="W308:X308"/>
    <mergeCell ref="G309:K309"/>
    <mergeCell ref="M309:N309"/>
    <mergeCell ref="Q309:T309"/>
    <mergeCell ref="U309:V309"/>
    <mergeCell ref="W309:X309"/>
    <mergeCell ref="R307:T307"/>
    <mergeCell ref="W307:X307"/>
  </mergeCells>
  <phoneticPr fontId="5"/>
  <conditionalFormatting sqref="I20:M20">
    <cfRule type="expression" dxfId="100" priority="101" stopIfTrue="1">
      <formula>$A20&lt;&gt;0</formula>
    </cfRule>
  </conditionalFormatting>
  <conditionalFormatting sqref="I22:Y22">
    <cfRule type="expression" dxfId="99" priority="100" stopIfTrue="1">
      <formula>$A22&lt;&gt;0</formula>
    </cfRule>
  </conditionalFormatting>
  <conditionalFormatting sqref="I24:Y24">
    <cfRule type="expression" dxfId="98" priority="99" stopIfTrue="1">
      <formula>$A24&lt;&gt;0</formula>
    </cfRule>
  </conditionalFormatting>
  <conditionalFormatting sqref="I26:Y26">
    <cfRule type="expression" dxfId="97" priority="98" stopIfTrue="1">
      <formula>$A26&lt;&gt;0</formula>
    </cfRule>
  </conditionalFormatting>
  <conditionalFormatting sqref="I28:Y28">
    <cfRule type="expression" dxfId="96" priority="97" stopIfTrue="1">
      <formula>$A28&lt;&gt;0</formula>
    </cfRule>
  </conditionalFormatting>
  <conditionalFormatting sqref="I30:Y30">
    <cfRule type="expression" dxfId="95" priority="96" stopIfTrue="1">
      <formula>$A30&lt;&gt;0</formula>
    </cfRule>
  </conditionalFormatting>
  <conditionalFormatting sqref="I32:Y32">
    <cfRule type="expression" dxfId="94" priority="95" stopIfTrue="1">
      <formula>$A32&lt;&gt;0</formula>
    </cfRule>
  </conditionalFormatting>
  <conditionalFormatting sqref="I34:M34">
    <cfRule type="expression" dxfId="93" priority="94" stopIfTrue="1">
      <formula>$A34&lt;&gt;0</formula>
    </cfRule>
  </conditionalFormatting>
  <conditionalFormatting sqref="I36:M36">
    <cfRule type="expression" dxfId="92" priority="93" stopIfTrue="1">
      <formula>$A36&lt;&gt;0</formula>
    </cfRule>
  </conditionalFormatting>
  <conditionalFormatting sqref="I38:Y38">
    <cfRule type="expression" dxfId="91" priority="92" stopIfTrue="1">
      <formula>$A38&lt;&gt;0</formula>
    </cfRule>
  </conditionalFormatting>
  <conditionalFormatting sqref="I40:M40">
    <cfRule type="expression" dxfId="90" priority="91" stopIfTrue="1">
      <formula>$A40&lt;&gt;0</formula>
    </cfRule>
  </conditionalFormatting>
  <conditionalFormatting sqref="I63:M63">
    <cfRule type="expression" dxfId="89" priority="90" stopIfTrue="1">
      <formula>$A63&lt;&gt;0</formula>
    </cfRule>
  </conditionalFormatting>
  <conditionalFormatting sqref="I69:M69">
    <cfRule type="expression" dxfId="88" priority="89" stopIfTrue="1">
      <formula>$A69&lt;&gt;0</formula>
    </cfRule>
  </conditionalFormatting>
  <conditionalFormatting sqref="I71:Y71">
    <cfRule type="expression" dxfId="87" priority="88" stopIfTrue="1">
      <formula>$A71&lt;&gt;0</formula>
    </cfRule>
  </conditionalFormatting>
  <conditionalFormatting sqref="I73:Y73">
    <cfRule type="expression" dxfId="86" priority="87" stopIfTrue="1">
      <formula>$A73&lt;&gt;0</formula>
    </cfRule>
  </conditionalFormatting>
  <conditionalFormatting sqref="I75:Y75">
    <cfRule type="expression" dxfId="85" priority="86" stopIfTrue="1">
      <formula>$A75&lt;&gt;0</formula>
    </cfRule>
  </conditionalFormatting>
  <conditionalFormatting sqref="I77:Y77">
    <cfRule type="expression" dxfId="84" priority="85" stopIfTrue="1">
      <formula>$A77&lt;&gt;0</formula>
    </cfRule>
  </conditionalFormatting>
  <conditionalFormatting sqref="I79:Y79">
    <cfRule type="expression" dxfId="83" priority="84" stopIfTrue="1">
      <formula>$A79&lt;&gt;0</formula>
    </cfRule>
  </conditionalFormatting>
  <conditionalFormatting sqref="I81:Y81">
    <cfRule type="expression" dxfId="82" priority="83" stopIfTrue="1">
      <formula>$A81&lt;&gt;0</formula>
    </cfRule>
  </conditionalFormatting>
  <conditionalFormatting sqref="I83:M83">
    <cfRule type="expression" dxfId="81" priority="82" stopIfTrue="1">
      <formula>$A83&lt;&gt;0</formula>
    </cfRule>
  </conditionalFormatting>
  <conditionalFormatting sqref="P83">
    <cfRule type="expression" dxfId="80" priority="81" stopIfTrue="1">
      <formula>$A84&lt;&gt;0</formula>
    </cfRule>
  </conditionalFormatting>
  <conditionalFormatting sqref="I85:M85">
    <cfRule type="expression" dxfId="79" priority="80" stopIfTrue="1">
      <formula>$A85&lt;&gt;0</formula>
    </cfRule>
  </conditionalFormatting>
  <conditionalFormatting sqref="I87:Y87">
    <cfRule type="expression" dxfId="78" priority="79" stopIfTrue="1">
      <formula>$A87&lt;&gt;0</formula>
    </cfRule>
  </conditionalFormatting>
  <conditionalFormatting sqref="I114:Y114">
    <cfRule type="expression" dxfId="77" priority="78" stopIfTrue="1">
      <formula>$A114&lt;&gt;0</formula>
    </cfRule>
  </conditionalFormatting>
  <conditionalFormatting sqref="I116:Y116">
    <cfRule type="expression" dxfId="76" priority="77" stopIfTrue="1">
      <formula>$A116&lt;&gt;0</formula>
    </cfRule>
  </conditionalFormatting>
  <conditionalFormatting sqref="I120:Y120">
    <cfRule type="expression" dxfId="75" priority="76" stopIfTrue="1">
      <formula>$A120&lt;&gt;0</formula>
    </cfRule>
  </conditionalFormatting>
  <conditionalFormatting sqref="I122:M122">
    <cfRule type="expression" dxfId="74" priority="75" stopIfTrue="1">
      <formula>$A122&lt;&gt;0</formula>
    </cfRule>
  </conditionalFormatting>
  <conditionalFormatting sqref="I124:M124">
    <cfRule type="expression" dxfId="73" priority="74" stopIfTrue="1">
      <formula>$A124&lt;&gt;0</formula>
    </cfRule>
  </conditionalFormatting>
  <conditionalFormatting sqref="I126:Y126">
    <cfRule type="expression" dxfId="72" priority="73" stopIfTrue="1">
      <formula>$A126&lt;&gt;0</formula>
    </cfRule>
  </conditionalFormatting>
  <conditionalFormatting sqref="I153:M153">
    <cfRule type="expression" dxfId="71" priority="72" stopIfTrue="1">
      <formula>$A153&lt;&gt;0</formula>
    </cfRule>
  </conditionalFormatting>
  <conditionalFormatting sqref="I155:Y155">
    <cfRule type="expression" dxfId="70" priority="71" stopIfTrue="1">
      <formula>$A155&lt;&gt;0</formula>
    </cfRule>
  </conditionalFormatting>
  <conditionalFormatting sqref="I157:Y157">
    <cfRule type="expression" dxfId="69" priority="70" stopIfTrue="1">
      <formula>$A157&lt;&gt;0</formula>
    </cfRule>
  </conditionalFormatting>
  <conditionalFormatting sqref="I159:M159">
    <cfRule type="expression" dxfId="68" priority="69" stopIfTrue="1">
      <formula>$A159&lt;&gt;0</formula>
    </cfRule>
  </conditionalFormatting>
  <conditionalFormatting sqref="I161:M161">
    <cfRule type="expression" dxfId="67" priority="68" stopIfTrue="1">
      <formula>$A161&lt;&gt;0</formula>
    </cfRule>
  </conditionalFormatting>
  <conditionalFormatting sqref="I163:Y163">
    <cfRule type="expression" dxfId="66" priority="67" stopIfTrue="1">
      <formula>$A163&lt;&gt;0</formula>
    </cfRule>
  </conditionalFormatting>
  <conditionalFormatting sqref="I165:M165">
    <cfRule type="expression" dxfId="65" priority="66" stopIfTrue="1">
      <formula>$A165&lt;&gt;0</formula>
    </cfRule>
  </conditionalFormatting>
  <conditionalFormatting sqref="I167:M167">
    <cfRule type="expression" dxfId="64" priority="65" stopIfTrue="1">
      <formula>$A167&lt;&gt;0</formula>
    </cfRule>
  </conditionalFormatting>
  <conditionalFormatting sqref="I169:Y169">
    <cfRule type="expression" dxfId="63" priority="64" stopIfTrue="1">
      <formula>$A169&lt;&gt;0</formula>
    </cfRule>
  </conditionalFormatting>
  <conditionalFormatting sqref="I183:M183">
    <cfRule type="expression" dxfId="62" priority="63" stopIfTrue="1">
      <formula>$A183&lt;&gt;0</formula>
    </cfRule>
  </conditionalFormatting>
  <conditionalFormatting sqref="L281">
    <cfRule type="expression" dxfId="61" priority="62" stopIfTrue="1">
      <formula>希望&lt;&gt;0</formula>
    </cfRule>
  </conditionalFormatting>
  <conditionalFormatting sqref="L282">
    <cfRule type="expression" dxfId="60" priority="61" stopIfTrue="1">
      <formula>希望&lt;&gt;0</formula>
    </cfRule>
  </conditionalFormatting>
  <conditionalFormatting sqref="L283">
    <cfRule type="expression" dxfId="59" priority="60" stopIfTrue="1">
      <formula>希望&lt;&gt;0</formula>
    </cfRule>
  </conditionalFormatting>
  <conditionalFormatting sqref="M281:N283">
    <cfRule type="expression" dxfId="58" priority="59" stopIfTrue="1">
      <formula>$A281&lt;&gt;0</formula>
    </cfRule>
  </conditionalFormatting>
  <conditionalFormatting sqref="L284">
    <cfRule type="expression" dxfId="57" priority="58" stopIfTrue="1">
      <formula>希望&lt;&gt;0</formula>
    </cfRule>
  </conditionalFormatting>
  <conditionalFormatting sqref="M284:N284">
    <cfRule type="expression" dxfId="56" priority="57" stopIfTrue="1">
      <formula>$A284&lt;&gt;0</formula>
    </cfRule>
  </conditionalFormatting>
  <conditionalFormatting sqref="L285">
    <cfRule type="expression" dxfId="55" priority="56" stopIfTrue="1">
      <formula>希望&lt;&gt;0</formula>
    </cfRule>
  </conditionalFormatting>
  <conditionalFormatting sqref="L286">
    <cfRule type="expression" dxfId="54" priority="55" stopIfTrue="1">
      <formula>希望&lt;&gt;0</formula>
    </cfRule>
  </conditionalFormatting>
  <conditionalFormatting sqref="L287">
    <cfRule type="expression" dxfId="53" priority="54" stopIfTrue="1">
      <formula>希望&lt;&gt;0</formula>
    </cfRule>
  </conditionalFormatting>
  <conditionalFormatting sqref="L288">
    <cfRule type="expression" dxfId="52" priority="53" stopIfTrue="1">
      <formula>希望&lt;&gt;0</formula>
    </cfRule>
  </conditionalFormatting>
  <conditionalFormatting sqref="L289">
    <cfRule type="expression" dxfId="51" priority="52" stopIfTrue="1">
      <formula>希望&lt;&gt;0</formula>
    </cfRule>
  </conditionalFormatting>
  <conditionalFormatting sqref="L290">
    <cfRule type="expression" dxfId="50" priority="51" stopIfTrue="1">
      <formula>希望&lt;&gt;0</formula>
    </cfRule>
  </conditionalFormatting>
  <conditionalFormatting sqref="L291">
    <cfRule type="expression" dxfId="49" priority="50" stopIfTrue="1">
      <formula>希望&lt;&gt;0</formula>
    </cfRule>
  </conditionalFormatting>
  <conditionalFormatting sqref="L292">
    <cfRule type="expression" dxfId="48" priority="49" stopIfTrue="1">
      <formula>希望&lt;&gt;0</formula>
    </cfRule>
  </conditionalFormatting>
  <conditionalFormatting sqref="L293">
    <cfRule type="expression" dxfId="47" priority="48" stopIfTrue="1">
      <formula>希望&lt;&gt;0</formula>
    </cfRule>
  </conditionalFormatting>
  <conditionalFormatting sqref="L294">
    <cfRule type="expression" dxfId="46" priority="47" stopIfTrue="1">
      <formula>希望&lt;&gt;0</formula>
    </cfRule>
  </conditionalFormatting>
  <conditionalFormatting sqref="L295">
    <cfRule type="expression" dxfId="45" priority="46" stopIfTrue="1">
      <formula>希望&lt;&gt;0</formula>
    </cfRule>
  </conditionalFormatting>
  <conditionalFormatting sqref="L296">
    <cfRule type="expression" dxfId="44" priority="45" stopIfTrue="1">
      <formula>希望&lt;&gt;0</formula>
    </cfRule>
  </conditionalFormatting>
  <conditionalFormatting sqref="L297">
    <cfRule type="expression" dxfId="43" priority="44" stopIfTrue="1">
      <formula>希望&lt;&gt;0</formula>
    </cfRule>
  </conditionalFormatting>
  <conditionalFormatting sqref="L298">
    <cfRule type="expression" dxfId="42" priority="43" stopIfTrue="1">
      <formula>希望&lt;&gt;0</formula>
    </cfRule>
  </conditionalFormatting>
  <conditionalFormatting sqref="L299">
    <cfRule type="expression" dxfId="41" priority="42" stopIfTrue="1">
      <formula>希望&lt;&gt;0</formula>
    </cfRule>
  </conditionalFormatting>
  <conditionalFormatting sqref="L300">
    <cfRule type="expression" dxfId="40" priority="41" stopIfTrue="1">
      <formula>希望&lt;&gt;0</formula>
    </cfRule>
  </conditionalFormatting>
  <conditionalFormatting sqref="L301">
    <cfRule type="expression" dxfId="39" priority="40" stopIfTrue="1">
      <formula>希望&lt;&gt;0</formula>
    </cfRule>
  </conditionalFormatting>
  <conditionalFormatting sqref="L302">
    <cfRule type="expression" dxfId="38" priority="39" stopIfTrue="1">
      <formula>希望&lt;&gt;0</formula>
    </cfRule>
  </conditionalFormatting>
  <conditionalFormatting sqref="L303">
    <cfRule type="expression" dxfId="37" priority="38" stopIfTrue="1">
      <formula>希望&lt;&gt;0</formula>
    </cfRule>
  </conditionalFormatting>
  <conditionalFormatting sqref="L304">
    <cfRule type="expression" dxfId="36" priority="37" stopIfTrue="1">
      <formula>希望&lt;&gt;0</formula>
    </cfRule>
  </conditionalFormatting>
  <conditionalFormatting sqref="L305">
    <cfRule type="expression" dxfId="35" priority="36" stopIfTrue="1">
      <formula>希望&lt;&gt;0</formula>
    </cfRule>
  </conditionalFormatting>
  <conditionalFormatting sqref="L306">
    <cfRule type="expression" dxfId="34" priority="35" stopIfTrue="1">
      <formula>希望&lt;&gt;0</formula>
    </cfRule>
  </conditionalFormatting>
  <conditionalFormatting sqref="L307">
    <cfRule type="expression" dxfId="33" priority="34" stopIfTrue="1">
      <formula>希望&lt;&gt;0</formula>
    </cfRule>
  </conditionalFormatting>
  <conditionalFormatting sqref="L308">
    <cfRule type="expression" dxfId="32" priority="33" stopIfTrue="1">
      <formula>希望&lt;&gt;0</formula>
    </cfRule>
  </conditionalFormatting>
  <conditionalFormatting sqref="L309">
    <cfRule type="expression" dxfId="31" priority="32" stopIfTrue="1">
      <formula>希望&lt;&gt;0</formula>
    </cfRule>
  </conditionalFormatting>
  <conditionalFormatting sqref="L310">
    <cfRule type="expression" dxfId="30" priority="31" stopIfTrue="1">
      <formula>希望&lt;&gt;0</formula>
    </cfRule>
  </conditionalFormatting>
  <conditionalFormatting sqref="U281:V281">
    <cfRule type="expression" dxfId="29" priority="30" stopIfTrue="1">
      <formula>希望&lt;&gt;0</formula>
    </cfRule>
  </conditionalFormatting>
  <conditionalFormatting sqref="U282:V282">
    <cfRule type="expression" dxfId="28" priority="29" stopIfTrue="1">
      <formula>希望&lt;&gt;0</formula>
    </cfRule>
  </conditionalFormatting>
  <conditionalFormatting sqref="U283:V283">
    <cfRule type="expression" dxfId="27" priority="28" stopIfTrue="1">
      <formula>希望&lt;&gt;0</formula>
    </cfRule>
  </conditionalFormatting>
  <conditionalFormatting sqref="U284:V284">
    <cfRule type="expression" dxfId="26" priority="27" stopIfTrue="1">
      <formula>希望&lt;&gt;0</formula>
    </cfRule>
  </conditionalFormatting>
  <conditionalFormatting sqref="U285:V285">
    <cfRule type="expression" dxfId="25" priority="26" stopIfTrue="1">
      <formula>希望&lt;&gt;0</formula>
    </cfRule>
  </conditionalFormatting>
  <conditionalFormatting sqref="U286:V286">
    <cfRule type="expression" dxfId="24" priority="25" stopIfTrue="1">
      <formula>希望&lt;&gt;0</formula>
    </cfRule>
  </conditionalFormatting>
  <conditionalFormatting sqref="U287:V287">
    <cfRule type="expression" dxfId="23" priority="24" stopIfTrue="1">
      <formula>希望&lt;&gt;0</formula>
    </cfRule>
  </conditionalFormatting>
  <conditionalFormatting sqref="U288:V288">
    <cfRule type="expression" dxfId="22" priority="23" stopIfTrue="1">
      <formula>希望&lt;&gt;0</formula>
    </cfRule>
  </conditionalFormatting>
  <conditionalFormatting sqref="U289:V289">
    <cfRule type="expression" dxfId="21" priority="22" stopIfTrue="1">
      <formula>希望&lt;&gt;0</formula>
    </cfRule>
  </conditionalFormatting>
  <conditionalFormatting sqref="U290:V290">
    <cfRule type="expression" dxfId="20" priority="21" stopIfTrue="1">
      <formula>希望&lt;&gt;0</formula>
    </cfRule>
  </conditionalFormatting>
  <conditionalFormatting sqref="U291:V291">
    <cfRule type="expression" dxfId="19" priority="20" stopIfTrue="1">
      <formula>希望&lt;&gt;0</formula>
    </cfRule>
  </conditionalFormatting>
  <conditionalFormatting sqref="U292:V292">
    <cfRule type="expression" dxfId="18" priority="19" stopIfTrue="1">
      <formula>希望&lt;&gt;0</formula>
    </cfRule>
  </conditionalFormatting>
  <conditionalFormatting sqref="U293:V293">
    <cfRule type="expression" dxfId="17" priority="18" stopIfTrue="1">
      <formula>希望&lt;&gt;0</formula>
    </cfRule>
  </conditionalFormatting>
  <conditionalFormatting sqref="U294:V294">
    <cfRule type="expression" dxfId="16" priority="17" stopIfTrue="1">
      <formula>希望&lt;&gt;0</formula>
    </cfRule>
  </conditionalFormatting>
  <conditionalFormatting sqref="U295:V295">
    <cfRule type="expression" dxfId="15" priority="16" stopIfTrue="1">
      <formula>希望&lt;&gt;0</formula>
    </cfRule>
  </conditionalFormatting>
  <conditionalFormatting sqref="U296:V296">
    <cfRule type="expression" dxfId="14" priority="15" stopIfTrue="1">
      <formula>希望&lt;&gt;0</formula>
    </cfRule>
  </conditionalFormatting>
  <conditionalFormatting sqref="U297:V297">
    <cfRule type="expression" dxfId="13" priority="14" stopIfTrue="1">
      <formula>希望&lt;&gt;0</formula>
    </cfRule>
  </conditionalFormatting>
  <conditionalFormatting sqref="U298:V298">
    <cfRule type="expression" dxfId="12" priority="13" stopIfTrue="1">
      <formula>希望&lt;&gt;0</formula>
    </cfRule>
  </conditionalFormatting>
  <conditionalFormatting sqref="U299:V299">
    <cfRule type="expression" dxfId="11" priority="12" stopIfTrue="1">
      <formula>希望&lt;&gt;0</formula>
    </cfRule>
  </conditionalFormatting>
  <conditionalFormatting sqref="U300:V300">
    <cfRule type="expression" dxfId="10" priority="11" stopIfTrue="1">
      <formula>希望&lt;&gt;0</formula>
    </cfRule>
  </conditionalFormatting>
  <conditionalFormatting sqref="U301:V301">
    <cfRule type="expression" dxfId="9" priority="10" stopIfTrue="1">
      <formula>希望&lt;&gt;0</formula>
    </cfRule>
  </conditionalFormatting>
  <conditionalFormatting sqref="U302:V302">
    <cfRule type="expression" dxfId="8" priority="9" stopIfTrue="1">
      <formula>希望&lt;&gt;0</formula>
    </cfRule>
  </conditionalFormatting>
  <conditionalFormatting sqref="U303:V303">
    <cfRule type="expression" dxfId="7" priority="8" stopIfTrue="1">
      <formula>希望&lt;&gt;0</formula>
    </cfRule>
  </conditionalFormatting>
  <conditionalFormatting sqref="U304:V304">
    <cfRule type="expression" dxfId="6" priority="7" stopIfTrue="1">
      <formula>希望&lt;&gt;0</formula>
    </cfRule>
  </conditionalFormatting>
  <conditionalFormatting sqref="U305:V305">
    <cfRule type="expression" dxfId="5" priority="6" stopIfTrue="1">
      <formula>希望&lt;&gt;0</formula>
    </cfRule>
  </conditionalFormatting>
  <conditionalFormatting sqref="U306:V306">
    <cfRule type="expression" dxfId="4" priority="5" stopIfTrue="1">
      <formula>希望&lt;&gt;0</formula>
    </cfRule>
  </conditionalFormatting>
  <conditionalFormatting sqref="U307:V307">
    <cfRule type="expression" dxfId="3" priority="4" stopIfTrue="1">
      <formula>希望&lt;&gt;0</formula>
    </cfRule>
  </conditionalFormatting>
  <conditionalFormatting sqref="U308:V308">
    <cfRule type="expression" dxfId="2" priority="3" stopIfTrue="1">
      <formula>希望&lt;&gt;0</formula>
    </cfRule>
  </conditionalFormatting>
  <conditionalFormatting sqref="W308:X308">
    <cfRule type="expression" dxfId="1" priority="2" stopIfTrue="1">
      <formula>$A308&lt;&gt;0</formula>
    </cfRule>
  </conditionalFormatting>
  <conditionalFormatting sqref="U309:V309">
    <cfRule type="expression" dxfId="0" priority="1" stopIfTrue="1">
      <formula>希望&lt;&gt;0</formula>
    </cfRule>
  </conditionalFormatting>
  <dataValidations count="215">
    <dataValidation imeMode="halfAlpha" allowBlank="1" showInputMessage="1" showErrorMessage="1" sqref="I265:M265 I266:M266 I267:M267 I268:M268 I269:M269 I270:M270 I271:M271 I272:M272 I273:M273 I274:M274 I275:M275 I276:M276" xr:uid="{24C9A42D-0C06-409A-A9B5-1E065E9AEACC}"/>
    <dataValidation imeMode="hiragana" allowBlank="1" showInputMessage="1" showErrorMessage="1" sqref="F254:L254 F255:L255 F256:L256 E274:H274 E275:H275 E276:H276" xr:uid="{44696317-C4CA-4572-AE8B-6184AA7D5778}"/>
    <dataValidation imeMode="hiragana" allowBlank="1" showInputMessage="1" showErrorMessage="1" sqref="I22:Y22" xr:uid="{54BE9F08-07D0-483F-8364-7F67FCCD768B}"/>
    <dataValidation type="whole" imeMode="halfAlpha" allowBlank="1" showInputMessage="1" showErrorMessage="1" error="7桁の数字を入力してください" sqref="I20:M20" xr:uid="{E7D64925-7D47-426B-B0DA-E30A074ED613}">
      <formula1>0</formula1>
      <formula2>9999999</formula2>
    </dataValidation>
    <dataValidation imeMode="fullKatakana" allowBlank="1" showInputMessage="1" showErrorMessage="1" sqref="I24:Y24" xr:uid="{37C3157E-EB24-4890-9926-C519B4074E22}"/>
    <dataValidation imeMode="hiragana" allowBlank="1" showInputMessage="1" showErrorMessage="1" sqref="I26:Y26" xr:uid="{F5BE4872-7AF2-4072-A681-000C64FD908D}"/>
    <dataValidation imeMode="hiragana" allowBlank="1" showInputMessage="1" showErrorMessage="1" sqref="I28:Y28" xr:uid="{F7F676CC-F21B-4CE6-A253-7D2DAE5CA4E1}"/>
    <dataValidation imeMode="fullKatakana" allowBlank="1" showInputMessage="1" showErrorMessage="1" sqref="I30:Y30" xr:uid="{154E2408-89FB-40A5-B576-1323A52BD31F}"/>
    <dataValidation imeMode="hiragana" allowBlank="1" showInputMessage="1" showErrorMessage="1" sqref="I32:Y32" xr:uid="{0A71B2C6-C4F6-494E-BA88-6181532F5865}"/>
    <dataValidation imeMode="halfAlpha" allowBlank="1" showInputMessage="1" showErrorMessage="1" sqref="I34:M34" xr:uid="{1436A77C-A276-4B20-8975-CCFD5E5A946C}"/>
    <dataValidation imeMode="halfAlpha" allowBlank="1" showInputMessage="1" showErrorMessage="1" sqref="P34" xr:uid="{77DB2D8C-3168-4881-BD8D-4CCE01A6FB78}"/>
    <dataValidation imeMode="halfAlpha" allowBlank="1" showInputMessage="1" showErrorMessage="1" sqref="I36:M36" xr:uid="{F9065F54-27C0-4B22-A151-A6AFD7C1BC89}"/>
    <dataValidation imeMode="halfAlpha" allowBlank="1" showInputMessage="1" showErrorMessage="1" sqref="I38:Y38" xr:uid="{B5E8503B-3BCA-45A7-AD33-D9B787C24EE0}"/>
    <dataValidation type="list" imeMode="halfAlpha" allowBlank="1" showInputMessage="1" showErrorMessage="1" error="リストから選択してください" sqref="I40:M40" xr:uid="{A3127EC1-968E-4B5E-946C-A2EFA2BD0CA0}">
      <formula1>"一致する,一致しない"</formula1>
    </dataValidation>
    <dataValidation type="list" imeMode="halfAlpha" allowBlank="1" showInputMessage="1" showErrorMessage="1" error="リストから選択してください" sqref="I63:M63" xr:uid="{F30CD1BE-1C6F-4BBD-83B5-378C6FB60C43}">
      <formula1>"しない,する"</formula1>
    </dataValidation>
    <dataValidation type="whole" imeMode="halfAlpha" allowBlank="1" showInputMessage="1" showErrorMessage="1" error="7桁の数字を入力してください" sqref="I69:M69" xr:uid="{C36A6682-2A40-4AAE-9131-A59BEE04B558}">
      <formula1>0</formula1>
      <formula2>9999999</formula2>
    </dataValidation>
    <dataValidation imeMode="hiragana" allowBlank="1" showInputMessage="1" showErrorMessage="1" sqref="I71:Y71" xr:uid="{0B536F32-9DCF-4157-8F90-93880CE1CE3D}"/>
    <dataValidation imeMode="fullKatakana" allowBlank="1" showInputMessage="1" showErrorMessage="1" sqref="I73:Y73" xr:uid="{47278D22-4259-4688-8586-E84FA30D81E4}"/>
    <dataValidation imeMode="hiragana" allowBlank="1" showInputMessage="1" showErrorMessage="1" sqref="I75:Y75" xr:uid="{44A58A7A-EB98-4146-B0BD-D87834D1224F}"/>
    <dataValidation imeMode="hiragana" allowBlank="1" showInputMessage="1" showErrorMessage="1" sqref="I77:Y77" xr:uid="{3E426884-1B05-4448-91D8-916D17F18372}"/>
    <dataValidation imeMode="fullKatakana" allowBlank="1" showInputMessage="1" showErrorMessage="1" sqref="I79:Y79" xr:uid="{725581B8-FFBD-4188-9F9A-E12E6BF76FAB}"/>
    <dataValidation imeMode="hiragana" allowBlank="1" showInputMessage="1" showErrorMessage="1" sqref="I81:Y81" xr:uid="{069B72A2-5074-4F50-93E8-21A942DC7530}"/>
    <dataValidation imeMode="halfAlpha" allowBlank="1" showInputMessage="1" showErrorMessage="1" sqref="I83:M83" xr:uid="{364529EE-09AC-426F-A582-B06F55570CD8}"/>
    <dataValidation imeMode="halfAlpha" allowBlank="1" showInputMessage="1" showErrorMessage="1" sqref="P83" xr:uid="{29E2B324-6C40-468E-94F2-B4E1998EF08A}"/>
    <dataValidation imeMode="halfAlpha" allowBlank="1" showInputMessage="1" showErrorMessage="1" sqref="I85:M85" xr:uid="{283EF990-5B1A-4B2F-B29B-B6A1D5620F3C}"/>
    <dataValidation imeMode="halfAlpha" allowBlank="1" showInputMessage="1" showErrorMessage="1" sqref="I87:Y87" xr:uid="{8288470C-0783-4B9F-A55A-904C159E8A92}"/>
    <dataValidation imeMode="hiragana" allowBlank="1" showInputMessage="1" showErrorMessage="1" sqref="I112:Y112" xr:uid="{3C3ED665-6074-4A70-A1B1-90D5BB542093}"/>
    <dataValidation imeMode="fullKatakana" allowBlank="1" showInputMessage="1" showErrorMessage="1" sqref="I114:Y114" xr:uid="{FF6397A0-5FA2-4D87-95E7-0626FE63D651}"/>
    <dataValidation imeMode="hiragana" allowBlank="1" showInputMessage="1" showErrorMessage="1" sqref="I116:Y116" xr:uid="{B17FFDEA-7EE1-48B7-AA9E-163207223794}"/>
    <dataValidation type="whole" imeMode="halfAlpha" allowBlank="1" showInputMessage="1" showErrorMessage="1" error="7桁の数字を入力してください" sqref="I118:M118" xr:uid="{E89623F2-0B5D-4CFC-A5E9-84846D72C87F}">
      <formula1>0</formula1>
      <formula2>9999999</formula2>
    </dataValidation>
    <dataValidation imeMode="hiragana" allowBlank="1" showInputMessage="1" showErrorMessage="1" sqref="I120:Y120" xr:uid="{655C12E0-ACFB-4855-B89D-39DC54D2001D}"/>
    <dataValidation imeMode="halfAlpha" allowBlank="1" showInputMessage="1" showErrorMessage="1" sqref="I122:M122" xr:uid="{E401A67F-E6C4-448A-944C-52C360E9F2B6}"/>
    <dataValidation imeMode="halfAlpha" allowBlank="1" showInputMessage="1" showErrorMessage="1" sqref="P122" xr:uid="{B89ACF1B-D13C-4D43-A452-67F0BE69A90C}"/>
    <dataValidation imeMode="halfAlpha" allowBlank="1" showInputMessage="1" showErrorMessage="1" sqref="I124:M124" xr:uid="{EB757E28-7064-4D89-A8FF-8939EE28B705}"/>
    <dataValidation imeMode="halfAlpha" allowBlank="1" showInputMessage="1" showErrorMessage="1" sqref="I126:Y126" xr:uid="{8D9FC358-D858-46FE-B3A1-AF5B85F63DD0}"/>
    <dataValidation type="list" imeMode="halfAlpha" allowBlank="1" showInputMessage="1" showErrorMessage="1" error="リストから選択してください" sqref="I153:M153" xr:uid="{E476C981-530A-43D4-AA39-7C1EC9A632FF}">
      <formula1>"しない,する"</formula1>
    </dataValidation>
    <dataValidation imeMode="fullKatakana" allowBlank="1" showInputMessage="1" showErrorMessage="1" sqref="I155:Y155" xr:uid="{4C3C52DC-7494-4D1E-A506-800D3F7353B5}"/>
    <dataValidation imeMode="hiragana" allowBlank="1" showInputMessage="1" showErrorMessage="1" sqref="I157:Y157" xr:uid="{EEC27C18-B826-4AC5-91E8-1D0A762CB8FF}"/>
    <dataValidation imeMode="halfAlpha" allowBlank="1" showInputMessage="1" showErrorMessage="1" sqref="I159:M159" xr:uid="{AFCB5DFF-CA50-4962-B03E-DCEC292E5BD8}"/>
    <dataValidation type="whole" imeMode="halfAlpha" allowBlank="1" showInputMessage="1" showErrorMessage="1" error="7桁の数字を入力してください" sqref="I161:M161" xr:uid="{B34120D4-A7E6-4378-BFFC-3FB1A47D9BD9}">
      <formula1>0</formula1>
      <formula2>9999999</formula2>
    </dataValidation>
    <dataValidation imeMode="hiragana" allowBlank="1" showInputMessage="1" showErrorMessage="1" sqref="I163:Y163" xr:uid="{699CED26-EDD7-43F7-B6CC-AB5CB3272ECF}"/>
    <dataValidation imeMode="halfAlpha" allowBlank="1" showInputMessage="1" showErrorMessage="1" sqref="I165:M165" xr:uid="{C5D681B8-A54D-4AB5-A97E-0CBA368C7FA1}"/>
    <dataValidation imeMode="halfAlpha" allowBlank="1" showInputMessage="1" showErrorMessage="1" sqref="I167:M167" xr:uid="{A0E0966B-2D96-4DB0-9636-FA3E97DF1DE1}"/>
    <dataValidation imeMode="halfAlpha" allowBlank="1" showInputMessage="1" showErrorMessage="1" sqref="I169:Y169" xr:uid="{B5516717-25EE-4DFA-A234-9EB2B6E822E9}"/>
    <dataValidation type="whole" imeMode="halfAlpha" allowBlank="1" showInputMessage="1" showErrorMessage="1" error="有効な数字を入力してください" sqref="I177:M177" xr:uid="{1ADA3187-2C15-44CB-B0CB-B5DB96FF5A16}">
      <formula1>0</formula1>
      <formula2>9999999999</formula2>
    </dataValidation>
    <dataValidation type="whole" imeMode="halfAlpha" allowBlank="1" showInputMessage="1" showErrorMessage="1" error="有効な数字を入力してください" sqref="I178:M178" xr:uid="{58237EBE-DC6E-424F-82E6-6788ABA2E73E}">
      <formula1>0</formula1>
      <formula2>9999999999</formula2>
    </dataValidation>
    <dataValidation type="whole" imeMode="halfAlpha" allowBlank="1" showInputMessage="1" showErrorMessage="1" error="有効な数字を入力してください" sqref="I179:M179" xr:uid="{5D940B21-B93D-4757-A5E7-3B118DBFC384}">
      <formula1>0</formula1>
      <formula2>9999999999</formula2>
    </dataValidation>
    <dataValidation allowBlank="1" showInputMessage="1" showErrorMessage="1" sqref="I180:M180 I199:M199 K213:O213 P213:R213 S213:Y213 B303 B281 B284 B308" xr:uid="{B7EF9F05-D233-4668-8698-A774345BE7BF}"/>
    <dataValidation type="whole" imeMode="halfAlpha" allowBlank="1" showInputMessage="1" showErrorMessage="1" error="有効な数字を入力してください" sqref="I181:M181" xr:uid="{948D9AC1-C05F-44CA-8A3F-E9253CD2B883}">
      <formula1>0</formula1>
      <formula2>9999999999</formula2>
    </dataValidation>
    <dataValidation type="whole" imeMode="halfAlpha" allowBlank="1" showInputMessage="1" showErrorMessage="1" error="有効な数字を入力してください" sqref="I183:M183" xr:uid="{362FD871-6440-4766-9A30-E8C47D89E1FB}">
      <formula1>0</formula1>
      <formula2>9999999999</formula2>
    </dataValidation>
    <dataValidation type="date" imeMode="halfAlpha" allowBlank="1" showInputMessage="1" showErrorMessage="1" error="有効な日付を入力してください" sqref="I185:M185" xr:uid="{440B4F47-FC7D-4BA4-BFD8-DD600CBE60F1}">
      <formula1>92</formula1>
      <formula2>73415</formula2>
    </dataValidation>
    <dataValidation type="date" imeMode="halfAlpha" allowBlank="1" showInputMessage="1" showErrorMessage="1" error="有効な日付を入力してください" sqref="I187:M187" xr:uid="{A1FE57F1-7962-4A0B-9288-E48493DBC25F}">
      <formula1>92</formula1>
      <formula2>73415</formula2>
    </dataValidation>
    <dataValidation type="date" imeMode="halfAlpha" allowBlank="1" showInputMessage="1" showErrorMessage="1" error="有効な日付を入力してください" sqref="I189:M189" xr:uid="{3F758A7B-836E-472E-BCAB-A0AE2577B1CE}">
      <formula1>92</formula1>
      <formula2>73415</formula2>
    </dataValidation>
    <dataValidation type="date" imeMode="halfAlpha" allowBlank="1" showInputMessage="1" showErrorMessage="1" error="有効な日付を入力してください" sqref="O189:P189" xr:uid="{B9ABA9AD-4F4C-4796-A421-AD65CD27A5DA}">
      <formula1>92</formula1>
      <formula2>73415</formula2>
    </dataValidation>
    <dataValidation type="date" imeMode="halfAlpha" allowBlank="1" showInputMessage="1" showErrorMessage="1" error="有効な日付を入力してください" sqref="I191:M191" xr:uid="{D65B064B-F8E2-4E25-A9B2-F32BDB3ED365}">
      <formula1>92</formula1>
      <formula2>73415</formula2>
    </dataValidation>
    <dataValidation type="whole" imeMode="halfAlpha" allowBlank="1" showInputMessage="1" showErrorMessage="1" error="有効な数字を入力してください。10兆円以上になる場合は、9,999,999,999と入力してください" sqref="I195:M195" xr:uid="{DE8ADDD7-B16D-40C8-A2DB-FF5DE258E3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6:M196" xr:uid="{4C39A30F-202E-4E09-B9FD-7869F68B6E5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8F774DEC-7581-49DE-94BC-E4EADA623AB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8A842204-C73B-4FEC-B457-225CF4C35E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07:O207" xr:uid="{A505F372-804D-4F2E-921A-E109CE5F767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7:R207" xr:uid="{916B1D8E-3E34-448D-97D5-34862EE92DB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7:Y207" xr:uid="{6B78C004-1D17-41E0-9BEC-A79B5CE461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08:O208" xr:uid="{05B41229-DEE1-4B10-88A0-34A6FD4A2A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8:R208" xr:uid="{E6BDB06D-BD55-4FB7-BBCF-94B6D4637E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8:Y208" xr:uid="{A258310B-439C-4DFC-B111-A555527DF17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09:O209" xr:uid="{01067DD6-EB52-4279-97AD-CD228E794E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9:R209" xr:uid="{670509DF-879E-41B0-9E7A-9E2A4A2BDE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09:Y209" xr:uid="{95416451-D48F-4F89-91FE-549D6BE19BD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0:O210" xr:uid="{FB8E74BD-5945-4F3B-9B49-86F8017AEB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0:R210" xr:uid="{A7EAE173-15B5-4199-83BE-B5D8131129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0:Y210" xr:uid="{7D4C8182-E8BD-4107-B1AB-1F9B1828BD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1:O211" xr:uid="{99067310-BC40-47B2-A9D4-E494319B21C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1:R211" xr:uid="{AAB26234-439D-4CE6-9D9D-EE58E72FA7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1:Y211" xr:uid="{F3DB9E48-A0C0-42BE-B0D4-B7B17BB31B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12:O212" xr:uid="{D7C8DE0C-D2B1-4300-B857-2AF9942D08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12:R212" xr:uid="{FD89ADE1-1D12-4851-A104-31746DA04A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12:Y212" xr:uid="{771278D7-A006-4EA4-A97A-0BD3F72B3FC8}">
      <formula1>-9999999999</formula1>
      <formula2>9999999999</formula2>
    </dataValidation>
    <dataValidation type="whole" imeMode="halfAlpha" allowBlank="1" showInputMessage="1" showErrorMessage="1" error="有効な数字を入力してください" sqref="M221:N221" xr:uid="{0B722636-105E-466D-A0A4-AFB849998EBD}">
      <formula1>0</formula1>
      <formula2>9999999999</formula2>
    </dataValidation>
    <dataValidation type="whole" imeMode="halfAlpha" allowBlank="1" showInputMessage="1" showErrorMessage="1" error="有効な数字を入力してください" sqref="M222:N222" xr:uid="{FE19EE4B-30DC-421D-B3BE-7C051D920FCA}">
      <formula1>0</formula1>
      <formula2>9999999999</formula2>
    </dataValidation>
    <dataValidation type="whole" imeMode="halfAlpha" allowBlank="1" showInputMessage="1" showErrorMessage="1" error="有効な数字を入力してください" sqref="M223:N223" xr:uid="{222616BA-3459-415B-93EE-2F879B0CC353}">
      <formula1>0</formula1>
      <formula2>9999999999</formula2>
    </dataValidation>
    <dataValidation type="whole" imeMode="halfAlpha" allowBlank="1" showInputMessage="1" showErrorMessage="1" error="有効な数字を入力してください" sqref="M224:N224" xr:uid="{1AE19AD0-24E6-4CF6-884B-B0D57978D833}">
      <formula1>0</formula1>
      <formula2>9999999999</formula2>
    </dataValidation>
    <dataValidation type="whole" imeMode="halfAlpha" allowBlank="1" showInputMessage="1" showErrorMessage="1" error="有効な数字を入力してください" sqref="M225:N225" xr:uid="{86AEF6F5-9623-4937-AD5F-BECAB1E0B4C7}">
      <formula1>0</formula1>
      <formula2>9999999999</formula2>
    </dataValidation>
    <dataValidation type="whole" imeMode="halfAlpha" allowBlank="1" showInputMessage="1" showErrorMessage="1" error="有効な数字を入力してください" sqref="M226:N226" xr:uid="{70E7C335-42BD-4D8C-B8A2-6180128F897C}">
      <formula1>0</formula1>
      <formula2>9999999999</formula2>
    </dataValidation>
    <dataValidation type="whole" imeMode="halfAlpha" allowBlank="1" showInputMessage="1" showErrorMessage="1" error="有効な数字を入力してください" sqref="M227:N227" xr:uid="{9CEED54E-AE71-441B-BC74-122D58D1DE62}">
      <formula1>0</formula1>
      <formula2>9999999999</formula2>
    </dataValidation>
    <dataValidation type="whole" imeMode="halfAlpha" allowBlank="1" showInputMessage="1" showErrorMessage="1" error="有効な数字を入力してください" sqref="M228:N228" xr:uid="{9AFC28C7-C791-493D-B84B-21309D50CC99}">
      <formula1>0</formula1>
      <formula2>9999999999</formula2>
    </dataValidation>
    <dataValidation type="whole" imeMode="halfAlpha" allowBlank="1" showInputMessage="1" showErrorMessage="1" error="有効な数字を入力してください" sqref="M229:N229" xr:uid="{E035ECF1-1718-4CD1-8653-16FAFDE7599A}">
      <formula1>0</formula1>
      <formula2>9999999999</formula2>
    </dataValidation>
    <dataValidation type="whole" imeMode="halfAlpha" allowBlank="1" showInputMessage="1" showErrorMessage="1" error="有効な数字を入力してください" sqref="M230:N230" xr:uid="{9FBB8821-C665-499B-8D91-FD302CB053ED}">
      <formula1>0</formula1>
      <formula2>9999999999</formula2>
    </dataValidation>
    <dataValidation type="whole" imeMode="halfAlpha" allowBlank="1" showInputMessage="1" showErrorMessage="1" error="有効な数字を入力してください" sqref="M231:N231" xr:uid="{498E515D-94BB-4726-8315-2F0E608D3747}">
      <formula1>0</formula1>
      <formula2>9999999999</formula2>
    </dataValidation>
    <dataValidation type="whole" imeMode="halfAlpha" allowBlank="1" showInputMessage="1" showErrorMessage="1" error="有効な数字を入力してください" sqref="M232:N232" xr:uid="{43BD11C3-6C42-498E-842C-5A7CD06E596D}">
      <formula1>0</formula1>
      <formula2>9999999999</formula2>
    </dataValidation>
    <dataValidation type="whole" imeMode="halfAlpha" allowBlank="1" showInputMessage="1" showErrorMessage="1" error="有効な数字を入力してください" sqref="M233:N233" xr:uid="{B1AADDC8-D8D0-41F1-BEB1-C8E6918B797B}">
      <formula1>0</formula1>
      <formula2>9999999999</formula2>
    </dataValidation>
    <dataValidation type="whole" imeMode="halfAlpha" allowBlank="1" showInputMessage="1" showErrorMessage="1" error="有効な数字を入力してください" sqref="M234:N234" xr:uid="{8D73541D-8573-47B4-BA47-E214DC2239B3}">
      <formula1>0</formula1>
      <formula2>9999999999</formula2>
    </dataValidation>
    <dataValidation type="whole" imeMode="halfAlpha" allowBlank="1" showInputMessage="1" showErrorMessage="1" error="有効な数字を入力してください" sqref="M235:N235" xr:uid="{E59D03BB-4769-4F5A-8E8E-B0ADE8DB158F}">
      <formula1>0</formula1>
      <formula2>9999999999</formula2>
    </dataValidation>
    <dataValidation type="whole" imeMode="halfAlpha" allowBlank="1" showInputMessage="1" showErrorMessage="1" error="有効な数字を入力してください" sqref="M236:N236" xr:uid="{1AFD906D-7C85-4DBA-AB02-D7F93C7C948D}">
      <formula1>0</formula1>
      <formula2>9999999999</formula2>
    </dataValidation>
    <dataValidation type="whole" imeMode="halfAlpha" allowBlank="1" showInputMessage="1" showErrorMessage="1" error="有効な数字を入力してください" sqref="M237:N237" xr:uid="{4C8C710A-5EF1-4696-8C8C-CBF6ED34AC38}">
      <formula1>0</formula1>
      <formula2>9999999999</formula2>
    </dataValidation>
    <dataValidation type="whole" imeMode="halfAlpha" allowBlank="1" showInputMessage="1" showErrorMessage="1" error="有効な数字を入力してください" sqref="M238:N238" xr:uid="{B2306222-2677-42BD-8500-10BDECCE1B2F}">
      <formula1>0</formula1>
      <formula2>9999999999</formula2>
    </dataValidation>
    <dataValidation type="whole" imeMode="halfAlpha" allowBlank="1" showInputMessage="1" showErrorMessage="1" error="有効な数字を入力してください" sqref="M239:N239" xr:uid="{F35A7354-5CC1-46F3-889B-664C657D6DCA}">
      <formula1>0</formula1>
      <formula2>9999999999</formula2>
    </dataValidation>
    <dataValidation type="whole" imeMode="halfAlpha" allowBlank="1" showInputMessage="1" showErrorMessage="1" error="有効な数字を入力してください" sqref="M240:N240" xr:uid="{0BE8F2E5-934B-4F3A-9C40-DB76038A182E}">
      <formula1>0</formula1>
      <formula2>9999999999</formula2>
    </dataValidation>
    <dataValidation type="whole" imeMode="halfAlpha" allowBlank="1" showInputMessage="1" showErrorMessage="1" error="有効な数字を入力してください" sqref="M241:N241" xr:uid="{DD13ACDA-4C35-49BB-A198-D8A1E1356644}">
      <formula1>0</formula1>
      <formula2>9999999999</formula2>
    </dataValidation>
    <dataValidation type="whole" imeMode="halfAlpha" allowBlank="1" showInputMessage="1" showErrorMessage="1" error="有効な数字を入力してください" sqref="M242:N242" xr:uid="{5F3DA714-1B8D-484F-B945-E9BAB22A5DD8}">
      <formula1>0</formula1>
      <formula2>9999999999</formula2>
    </dataValidation>
    <dataValidation type="whole" imeMode="halfAlpha" allowBlank="1" showInputMessage="1" showErrorMessage="1" error="有効な数字を入力してください" sqref="M243:N243" xr:uid="{BE8566A6-EFFC-4378-AEAB-8D4F75420805}">
      <formula1>0</formula1>
      <formula2>9999999999</formula2>
    </dataValidation>
    <dataValidation type="whole" imeMode="halfAlpha" allowBlank="1" showInputMessage="1" showErrorMessage="1" error="有効な数字を入力してください" sqref="M244:N244" xr:uid="{FA0A2892-A61B-4502-8E4D-617FDCA21AC4}">
      <formula1>0</formula1>
      <formula2>9999999999</formula2>
    </dataValidation>
    <dataValidation type="whole" imeMode="halfAlpha" allowBlank="1" showInputMessage="1" showErrorMessage="1" error="有効な数字を入力してください" sqref="M245:N245" xr:uid="{AC6F4185-1B25-4EAD-9680-080BB5323450}">
      <formula1>0</formula1>
      <formula2>9999999999</formula2>
    </dataValidation>
    <dataValidation type="whole" imeMode="halfAlpha" allowBlank="1" showInputMessage="1" showErrorMessage="1" error="有効な数字を入力してください" sqref="M246:N246" xr:uid="{CF48A4A1-AB1B-49DB-9756-2975EF96A385}">
      <formula1>0</formula1>
      <formula2>9999999999</formula2>
    </dataValidation>
    <dataValidation type="whole" imeMode="halfAlpha" allowBlank="1" showInputMessage="1" showErrorMessage="1" error="有効な数字を入力してください" sqref="M247:N247" xr:uid="{3E123199-6022-4602-9274-8B33BB6203FC}">
      <formula1>0</formula1>
      <formula2>9999999999</formula2>
    </dataValidation>
    <dataValidation type="whole" imeMode="halfAlpha" allowBlank="1" showInputMessage="1" showErrorMessage="1" error="有効な数字を入力してください" sqref="M248:N248" xr:uid="{4B1582CF-31CC-4944-AFFA-DB2B23EA9B85}">
      <formula1>0</formula1>
      <formula2>9999999999</formula2>
    </dataValidation>
    <dataValidation type="whole" imeMode="halfAlpha" allowBlank="1" showInputMessage="1" showErrorMessage="1" error="有効な数字を入力してください" sqref="M249:N249" xr:uid="{0A95B989-E428-4181-8505-018DC2DB6CE4}">
      <formula1>0</formula1>
      <formula2>9999999999</formula2>
    </dataValidation>
    <dataValidation type="whole" imeMode="halfAlpha" allowBlank="1" showInputMessage="1" showErrorMessage="1" error="有効な数字を入力してください" sqref="M250:N250" xr:uid="{5FAB5892-B529-465D-994C-13BE5DCCEA11}">
      <formula1>0</formula1>
      <formula2>9999999999</formula2>
    </dataValidation>
    <dataValidation type="whole" imeMode="halfAlpha" allowBlank="1" showInputMessage="1" showErrorMessage="1" error="有効な数字を入力してください" sqref="M251:N251" xr:uid="{D6C22E7F-AF6F-4AA6-891C-714FE45EC981}">
      <formula1>0</formula1>
      <formula2>9999999999</formula2>
    </dataValidation>
    <dataValidation type="whole" imeMode="halfAlpha" allowBlank="1" showInputMessage="1" showErrorMessage="1" error="有効な数字を入力してください" sqref="M252:N252" xr:uid="{A182B5D0-CD74-460B-96F4-74010F6DCA65}">
      <formula1>0</formula1>
      <formula2>9999999999</formula2>
    </dataValidation>
    <dataValidation type="whole" imeMode="halfAlpha" allowBlank="1" showInputMessage="1" showErrorMessage="1" error="有効な数字を入力してください" sqref="M253:N253" xr:uid="{68FF88AE-B6F7-4D81-A571-3E6D5F7B1D28}">
      <formula1>0</formula1>
      <formula2>9999999999</formula2>
    </dataValidation>
    <dataValidation type="whole" imeMode="halfAlpha" allowBlank="1" showInputMessage="1" showErrorMessage="1" error="有効な数字を入力してください" sqref="M254:N254" xr:uid="{6990F29B-AB21-4C9B-9891-70B8A03BE022}">
      <formula1>0</formula1>
      <formula2>9999999999</formula2>
    </dataValidation>
    <dataValidation type="whole" imeMode="halfAlpha" allowBlank="1" showInputMessage="1" showErrorMessage="1" error="有効な数字を入力してください" sqref="M255:N255" xr:uid="{30C60FB6-396C-4FA9-A750-AABA55F7FD68}">
      <formula1>0</formula1>
      <formula2>9999999999</formula2>
    </dataValidation>
    <dataValidation type="whole" imeMode="halfAlpha" allowBlank="1" showInputMessage="1" showErrorMessage="1" error="有効な数字を入力してください" sqref="M256:N256" xr:uid="{9121BFB5-1922-4EE3-8FE1-BB558BA25C09}">
      <formula1>0</formula1>
      <formula2>9999999999</formula2>
    </dataValidation>
    <dataValidation type="date" imeMode="halfAlpha" allowBlank="1" showInputMessage="1" showErrorMessage="1" error="有効な日付を入力してください" sqref="N265:R265" xr:uid="{5CF07EC3-ED9E-46AE-8E66-8EC539811F93}">
      <formula1>92</formula1>
      <formula2>73415</formula2>
    </dataValidation>
    <dataValidation type="date" imeMode="halfAlpha" allowBlank="1" showInputMessage="1" showErrorMessage="1" error="有効な日付を入力してください" sqref="N266:R266" xr:uid="{7062C7B2-659A-4D4A-B3C1-CA3D50379BC0}">
      <formula1>92</formula1>
      <formula2>73415</formula2>
    </dataValidation>
    <dataValidation type="date" imeMode="halfAlpha" allowBlank="1" showInputMessage="1" showErrorMessage="1" error="有効な日付を入力してください" sqref="N267:R267" xr:uid="{439AB986-1102-4184-87D9-8D90E3050D7D}">
      <formula1>92</formula1>
      <formula2>73415</formula2>
    </dataValidation>
    <dataValidation type="date" imeMode="halfAlpha" allowBlank="1" showInputMessage="1" showErrorMessage="1" error="有効な日付を入力してください" sqref="N268:R268" xr:uid="{0E7488C4-B485-4593-83C1-4175F0C6DB76}">
      <formula1>92</formula1>
      <formula2>73415</formula2>
    </dataValidation>
    <dataValidation type="date" imeMode="halfAlpha" allowBlank="1" showInputMessage="1" showErrorMessage="1" error="有効な日付を入力してください" sqref="N269:R269" xr:uid="{DE83D481-E481-4841-8025-44E377114525}">
      <formula1>92</formula1>
      <formula2>73415</formula2>
    </dataValidation>
    <dataValidation type="date" imeMode="halfAlpha" allowBlank="1" showInputMessage="1" showErrorMessage="1" error="有効な日付を入力してください" sqref="N270:R270" xr:uid="{0F6210F7-CE4A-4CCF-A1F8-23E5FA1DF910}">
      <formula1>92</formula1>
      <formula2>73415</formula2>
    </dataValidation>
    <dataValidation type="date" imeMode="halfAlpha" allowBlank="1" showInputMessage="1" showErrorMessage="1" error="有効な日付を入力してください" sqref="N271:R271" xr:uid="{94509FED-DAC1-4F06-9E63-6B12ECDAC13F}">
      <formula1>92</formula1>
      <formula2>73415</formula2>
    </dataValidation>
    <dataValidation type="date" imeMode="halfAlpha" allowBlank="1" showInputMessage="1" showErrorMessage="1" error="有効な日付を入力してください" sqref="N272:R272" xr:uid="{6018C341-127F-4BED-BB6B-8AAD350C7839}">
      <formula1>92</formula1>
      <formula2>73415</formula2>
    </dataValidation>
    <dataValidation type="date" imeMode="halfAlpha" allowBlank="1" showInputMessage="1" showErrorMessage="1" error="有効な日付を入力してください" sqref="N273:R273" xr:uid="{E51757A2-3853-439B-ACA4-6ACCD34B0F1C}">
      <formula1>92</formula1>
      <formula2>73415</formula2>
    </dataValidation>
    <dataValidation type="date" imeMode="halfAlpha" allowBlank="1" showInputMessage="1" showErrorMessage="1" error="有効な日付を入力してください" sqref="N274:R274" xr:uid="{E6297789-3F6A-4437-A551-488197F392D7}">
      <formula1>92</formula1>
      <formula2>73415</formula2>
    </dataValidation>
    <dataValidation type="date" imeMode="halfAlpha" allowBlank="1" showInputMessage="1" showErrorMessage="1" error="有効な日付を入力してください" sqref="N275:R275" xr:uid="{59B75088-45E3-4C2E-A0BB-2E66290DAD2E}">
      <formula1>92</formula1>
      <formula2>73415</formula2>
    </dataValidation>
    <dataValidation type="date" imeMode="halfAlpha" allowBlank="1" showInputMessage="1" showErrorMessage="1" error="有効な日付を入力してください" sqref="N276:R276" xr:uid="{5FD926DB-B8C5-43BC-8AFB-4C649129DA76}">
      <formula1>92</formula1>
      <formula2>73415</formula2>
    </dataValidation>
    <dataValidation type="list" imeMode="halfAlpha" allowBlank="1" showInputMessage="1" showErrorMessage="1" error="リストから選択してください" sqref="L281" xr:uid="{31BAB1FE-0DB9-421A-941D-CB52FC63F0EA}">
      <formula1>"○,　"</formula1>
    </dataValidation>
    <dataValidation type="list" imeMode="halfAlpha" allowBlank="1" showInputMessage="1" showErrorMessage="1" error="リストから選択してください" sqref="L282" xr:uid="{F8603064-6585-4A71-BE41-C35263BDFECE}">
      <formula1>"○,　"</formula1>
    </dataValidation>
    <dataValidation type="list" imeMode="halfAlpha" allowBlank="1" showInputMessage="1" showErrorMessage="1" error="リストから選択してください" sqref="L283" xr:uid="{3DF84806-9D68-464D-AC2F-A8BFD8B9BCF1}">
      <formula1>"○,　"</formula1>
    </dataValidation>
    <dataValidation type="list" imeMode="halfAlpha" allowBlank="1" showInputMessage="1" showErrorMessage="1" error="リストから選択してください" sqref="M281:N283" xr:uid="{5B8CFE4C-5713-4BD6-A5F5-A7818117FDB2}">
      <formula1>"○,　"</formula1>
    </dataValidation>
    <dataValidation type="list" imeMode="halfAlpha" allowBlank="1" showInputMessage="1" showErrorMessage="1" error="リストから選択してください" sqref="L284" xr:uid="{3B69360C-A255-43F7-9EDE-FEBA5E6F8CEF}">
      <formula1>"○,　"</formula1>
    </dataValidation>
    <dataValidation type="list" imeMode="halfAlpha" allowBlank="1" showInputMessage="1" showErrorMessage="1" error="リストから選択してください" sqref="M284:N284" xr:uid="{25501B61-86E8-452B-82D0-718DE9A474A3}">
      <formula1>"○,　"</formula1>
    </dataValidation>
    <dataValidation type="list" imeMode="halfAlpha" allowBlank="1" showInputMessage="1" showErrorMessage="1" error="リストから選択してください" sqref="L285" xr:uid="{9EC0C591-2851-4C51-9361-890BF61C86CE}">
      <formula1>"○,　"</formula1>
    </dataValidation>
    <dataValidation type="list" imeMode="halfAlpha" allowBlank="1" showInputMessage="1" showErrorMessage="1" error="リストから選択してください" sqref="L286" xr:uid="{7DDB1E9D-F074-41E7-87F0-87FAF10DC0A6}">
      <formula1>"○,　"</formula1>
    </dataValidation>
    <dataValidation type="list" imeMode="halfAlpha" allowBlank="1" showInputMessage="1" showErrorMessage="1" error="リストから選択してください" sqref="L287" xr:uid="{CD7DD48D-1BA9-4787-84C3-CD2BA374B217}">
      <formula1>"○,　"</formula1>
    </dataValidation>
    <dataValidation type="list" imeMode="halfAlpha" allowBlank="1" showInputMessage="1" showErrorMessage="1" error="リストから選択してください" sqref="L288" xr:uid="{EF1902EE-A5A2-4C70-AF86-739D27ACA04C}">
      <formula1>"○,　"</formula1>
    </dataValidation>
    <dataValidation type="list" imeMode="halfAlpha" allowBlank="1" showInputMessage="1" showErrorMessage="1" error="リストから選択してください" sqref="L289" xr:uid="{03E9C15F-C8B7-494E-AA92-8BB5E7E6168D}">
      <formula1>"○,　"</formula1>
    </dataValidation>
    <dataValidation type="list" imeMode="halfAlpha" allowBlank="1" showInputMessage="1" showErrorMessage="1" error="リストから選択してください" sqref="L290" xr:uid="{33B6A826-B209-4269-8CDD-9A56C180E6B1}">
      <formula1>"○,　"</formula1>
    </dataValidation>
    <dataValidation type="list" imeMode="halfAlpha" allowBlank="1" showInputMessage="1" showErrorMessage="1" error="リストから選択してください" sqref="L291" xr:uid="{AFCDCA2E-E994-4133-AB31-C213A69FCAEC}">
      <formula1>"○,　"</formula1>
    </dataValidation>
    <dataValidation type="list" imeMode="halfAlpha" allowBlank="1" showInputMessage="1" showErrorMessage="1" error="リストから選択してください" sqref="L292" xr:uid="{9DFCABEC-33FD-47F0-BE72-3F6DA7001926}">
      <formula1>"○,　"</formula1>
    </dataValidation>
    <dataValidation type="list" imeMode="halfAlpha" allowBlank="1" showInputMessage="1" showErrorMessage="1" error="リストから選択してください" sqref="L293" xr:uid="{D03E89AF-239B-430D-BF69-31045560D561}">
      <formula1>"○,　"</formula1>
    </dataValidation>
    <dataValidation type="list" imeMode="halfAlpha" allowBlank="1" showInputMessage="1" showErrorMessage="1" error="リストから選択してください" sqref="L294" xr:uid="{40B53C4B-4A53-42D9-B48A-C098ED1585CB}">
      <formula1>"○,　"</formula1>
    </dataValidation>
    <dataValidation type="list" imeMode="halfAlpha" allowBlank="1" showInputMessage="1" showErrorMessage="1" error="リストから選択してください" sqref="L295" xr:uid="{25A8826E-0AA1-4CA3-816A-00B57F170667}">
      <formula1>"○,　"</formula1>
    </dataValidation>
    <dataValidation type="list" imeMode="halfAlpha" allowBlank="1" showInputMessage="1" showErrorMessage="1" error="リストから選択してください" sqref="L296" xr:uid="{B2DCA3B9-0FE6-4DFB-937E-C1870A5BB6B4}">
      <formula1>"○,　"</formula1>
    </dataValidation>
    <dataValidation type="list" imeMode="halfAlpha" allowBlank="1" showInputMessage="1" showErrorMessage="1" error="リストから選択してください" sqref="L297" xr:uid="{F2501474-AAF3-4428-92D3-42FA420569D9}">
      <formula1>"○,　"</formula1>
    </dataValidation>
    <dataValidation type="list" imeMode="halfAlpha" allowBlank="1" showInputMessage="1" showErrorMessage="1" error="リストから選択してください" sqref="L298" xr:uid="{B108B3F2-C993-4EA1-A980-5AEBC66655B2}">
      <formula1>"○,　"</formula1>
    </dataValidation>
    <dataValidation type="list" imeMode="halfAlpha" allowBlank="1" showInputMessage="1" showErrorMessage="1" error="リストから選択してください" sqref="L299" xr:uid="{D3BF7CC0-1285-44DF-A77E-D231FDF10A8B}">
      <formula1>"○,　"</formula1>
    </dataValidation>
    <dataValidation type="list" imeMode="halfAlpha" allowBlank="1" showInputMessage="1" showErrorMessage="1" error="リストから選択してください" sqref="M299:N299" xr:uid="{111D495D-8365-4226-BBC3-486298F2E269}">
      <formula1>"○,　"</formula1>
    </dataValidation>
    <dataValidation type="list" imeMode="halfAlpha" allowBlank="1" showInputMessage="1" showErrorMessage="1" error="リストから選択してください" sqref="L300" xr:uid="{A94CACAE-9F3F-42D0-9C56-85D748466301}">
      <formula1>"○,　"</formula1>
    </dataValidation>
    <dataValidation type="list" imeMode="halfAlpha" allowBlank="1" showInputMessage="1" showErrorMessage="1" error="リストから選択してください" sqref="M300:N300" xr:uid="{6B5A1F00-13F7-48D8-960F-BC3AC064CB1B}">
      <formula1>"○,　"</formula1>
    </dataValidation>
    <dataValidation type="list" imeMode="halfAlpha" allowBlank="1" showInputMessage="1" showErrorMessage="1" error="リストから選択してください" sqref="L301" xr:uid="{8E0E93C5-262B-492E-B694-C223E89970C4}">
      <formula1>"○,　"</formula1>
    </dataValidation>
    <dataValidation type="list" imeMode="halfAlpha" allowBlank="1" showInputMessage="1" showErrorMessage="1" error="リストから選択してください" sqref="M301:N301" xr:uid="{18F829A7-1A26-4163-AECC-19E8880B2363}">
      <formula1>"○,　"</formula1>
    </dataValidation>
    <dataValidation type="list" imeMode="halfAlpha" allowBlank="1" showInputMessage="1" showErrorMessage="1" error="リストから選択してください" sqref="L302" xr:uid="{DB0144A2-2AE8-4411-8D73-0688878B5C4C}">
      <formula1>"○,　"</formula1>
    </dataValidation>
    <dataValidation type="list" imeMode="halfAlpha" allowBlank="1" showInputMessage="1" showErrorMessage="1" error="リストから選択してください" sqref="M302:N302" xr:uid="{49918A55-75B2-4465-85D6-B99D36446903}">
      <formula1>"○,　"</formula1>
    </dataValidation>
    <dataValidation type="list" imeMode="halfAlpha" allowBlank="1" showInputMessage="1" showErrorMessage="1" error="リストから選択してください" sqref="L303" xr:uid="{7288B41C-0026-4302-A12C-43828E20C868}">
      <formula1>"○,　"</formula1>
    </dataValidation>
    <dataValidation type="list" imeMode="halfAlpha" allowBlank="1" showInputMessage="1" showErrorMessage="1" error="リストから選択してください" sqref="M303:N303" xr:uid="{07C953E1-62A7-4DAE-A995-CF0414A17DE9}">
      <formula1>"○,　"</formula1>
    </dataValidation>
    <dataValidation type="list" imeMode="halfAlpha" allowBlank="1" showInputMessage="1" showErrorMessage="1" error="リストから選択してください" sqref="L304" xr:uid="{1BE2DD73-1587-46AA-B7FF-AE183C81AC98}">
      <formula1>"○,　"</formula1>
    </dataValidation>
    <dataValidation type="list" imeMode="halfAlpha" allowBlank="1" showInputMessage="1" showErrorMessage="1" error="リストから選択してください" sqref="M304:N304" xr:uid="{EF420470-E1D0-44E1-BDE2-665778B7F685}">
      <formula1>"○,　"</formula1>
    </dataValidation>
    <dataValidation type="list" imeMode="halfAlpha" allowBlank="1" showInputMessage="1" showErrorMessage="1" error="リストから選択してください" sqref="L305" xr:uid="{2CEAC296-2ED2-4FDC-9461-975761A76B61}">
      <formula1>"○,　"</formula1>
    </dataValidation>
    <dataValidation type="list" imeMode="halfAlpha" allowBlank="1" showInputMessage="1" showErrorMessage="1" error="リストから選択してください" sqref="M305:N305" xr:uid="{E30D9DE2-23FC-4CAF-80AE-DF438A7E443A}">
      <formula1>"○,　"</formula1>
    </dataValidation>
    <dataValidation type="list" imeMode="halfAlpha" allowBlank="1" showInputMessage="1" showErrorMessage="1" error="リストから選択してください" sqref="L306" xr:uid="{9C911993-ACE5-4000-BD79-3EDE49671B11}">
      <formula1>"○,　"</formula1>
    </dataValidation>
    <dataValidation type="list" imeMode="halfAlpha" allowBlank="1" showInputMessage="1" showErrorMessage="1" error="リストから選択してください" sqref="M306:N306" xr:uid="{4DB47A18-26E9-475D-93CF-DE335E176263}">
      <formula1>"○,　"</formula1>
    </dataValidation>
    <dataValidation type="list" imeMode="halfAlpha" allowBlank="1" showInputMessage="1" showErrorMessage="1" error="リストから選択してください" sqref="L307" xr:uid="{E88CAA6A-D3D5-4C34-AC7E-2ABECD70B3F6}">
      <formula1>"○,　"</formula1>
    </dataValidation>
    <dataValidation type="list" imeMode="halfAlpha" allowBlank="1" showInputMessage="1" showErrorMessage="1" error="リストから選択してください" sqref="M307:N307" xr:uid="{2ED22926-C92B-4E7A-9C63-0F9DE04634D6}">
      <formula1>"○,　"</formula1>
    </dataValidation>
    <dataValidation type="list" imeMode="halfAlpha" allowBlank="1" showInputMessage="1" showErrorMessage="1" error="リストから選択してください" sqref="L308" xr:uid="{3A0BFBD2-D00B-450B-8CED-EE235C4EF48F}">
      <formula1>"○,　"</formula1>
    </dataValidation>
    <dataValidation type="list" imeMode="halfAlpha" allowBlank="1" showInputMessage="1" showErrorMessage="1" error="リストから選択してください" sqref="M308:N308" xr:uid="{59C62738-89F2-41A0-800A-92FECE8F28C5}">
      <formula1>"○,　"</formula1>
    </dataValidation>
    <dataValidation type="list" imeMode="halfAlpha" allowBlank="1" showInputMessage="1" showErrorMessage="1" error="リストから選択してください" sqref="L309" xr:uid="{F027F087-B5EC-4A17-9CFA-661D82A005C9}">
      <formula1>"○,　"</formula1>
    </dataValidation>
    <dataValidation type="list" imeMode="halfAlpha" allowBlank="1" showInputMessage="1" showErrorMessage="1" error="リストから選択してください" sqref="M309:N309" xr:uid="{1FDDAA52-B14E-4F8C-BD5C-D65F361C15CC}">
      <formula1>"○,　"</formula1>
    </dataValidation>
    <dataValidation type="list" imeMode="halfAlpha" allowBlank="1" showInputMessage="1" showErrorMessage="1" error="リストから選択してください" sqref="L310" xr:uid="{31B10543-1D36-472B-8E97-193AF6581138}">
      <formula1>"○,　"</formula1>
    </dataValidation>
    <dataValidation type="list" imeMode="halfAlpha" allowBlank="1" showInputMessage="1" showErrorMessage="1" error="リストから選択してください" sqref="M310:N310" xr:uid="{B7B8E1BB-0C0A-4854-86A7-0B3F469EDAE7}">
      <formula1>"○,　"</formula1>
    </dataValidation>
    <dataValidation type="list" imeMode="halfAlpha" allowBlank="1" showInputMessage="1" showErrorMessage="1" error="リストから選択してください" sqref="U281:V281" xr:uid="{A7BC8DC6-1950-43FB-A463-82D01E4A2715}">
      <formula1>"○,　"</formula1>
    </dataValidation>
    <dataValidation type="list" imeMode="halfAlpha" allowBlank="1" showInputMessage="1" showErrorMessage="1" error="リストから選択してください" sqref="W281:X281" xr:uid="{CFEE927B-D327-44C3-94DD-1EEBC20DC01A}">
      <formula1>"○,　"</formula1>
    </dataValidation>
    <dataValidation type="list" imeMode="halfAlpha" allowBlank="1" showInputMessage="1" showErrorMessage="1" error="リストから選択してください" sqref="U282:V282" xr:uid="{8B81F5E9-259C-4519-9AA6-FDF0C0676886}">
      <formula1>"○,　"</formula1>
    </dataValidation>
    <dataValidation type="list" imeMode="halfAlpha" allowBlank="1" showInputMessage="1" showErrorMessage="1" error="リストから選択してください" sqref="W282:X282" xr:uid="{E1CAC575-0D91-46A1-B50C-954AAC181190}">
      <formula1>"○,　"</formula1>
    </dataValidation>
    <dataValidation type="list" imeMode="halfAlpha" allowBlank="1" showInputMessage="1" showErrorMessage="1" error="リストから選択してください" sqref="U283:V283" xr:uid="{5BDBF9B6-0AF3-4AEF-883D-4F164B9DDE0A}">
      <formula1>"○,　"</formula1>
    </dataValidation>
    <dataValidation type="list" imeMode="halfAlpha" allowBlank="1" showInputMessage="1" showErrorMessage="1" error="リストから選択してください" sqref="W283:X283" xr:uid="{1B439A86-054F-4D90-9269-7191251CB91D}">
      <formula1>"○,　"</formula1>
    </dataValidation>
    <dataValidation type="list" imeMode="halfAlpha" allowBlank="1" showInputMessage="1" showErrorMessage="1" error="リストから選択してください" sqref="U284:V284" xr:uid="{AFCACC39-1BDD-4721-8F46-732A8B339045}">
      <formula1>"○,　"</formula1>
    </dataValidation>
    <dataValidation type="list" imeMode="halfAlpha" allowBlank="1" showInputMessage="1" showErrorMessage="1" error="リストから選択してください" sqref="W284:X284" xr:uid="{C31BF110-29E5-4679-889D-984EEE6DCD23}">
      <formula1>"○,　"</formula1>
    </dataValidation>
    <dataValidation type="list" imeMode="halfAlpha" allowBlank="1" showInputMessage="1" showErrorMessage="1" error="リストから選択してください" sqref="U285:V285" xr:uid="{C267A522-ED3D-4772-A935-891C4D7F97B9}">
      <formula1>"○,　"</formula1>
    </dataValidation>
    <dataValidation type="list" imeMode="halfAlpha" allowBlank="1" showInputMessage="1" showErrorMessage="1" error="リストから選択してください" sqref="W285:X285" xr:uid="{625C586C-E4E8-4943-A702-74DA6559537E}">
      <formula1>"○,　"</formula1>
    </dataValidation>
    <dataValidation type="list" imeMode="halfAlpha" allowBlank="1" showInputMessage="1" showErrorMessage="1" error="リストから選択してください" sqref="U286:V286" xr:uid="{52384556-900E-4187-B02E-F506F4E8D171}">
      <formula1>"○,　"</formula1>
    </dataValidation>
    <dataValidation type="list" imeMode="halfAlpha" allowBlank="1" showInputMessage="1" showErrorMessage="1" error="リストから選択してください" sqref="W286:X286" xr:uid="{1D4490A0-1A20-46FA-A8A9-53E570C7ABA1}">
      <formula1>"○,　"</formula1>
    </dataValidation>
    <dataValidation type="list" imeMode="halfAlpha" allowBlank="1" showInputMessage="1" showErrorMessage="1" error="リストから選択してください" sqref="U287:V287" xr:uid="{20223FBF-280D-43FD-A653-FAA728CE605E}">
      <formula1>"○,　"</formula1>
    </dataValidation>
    <dataValidation type="list" imeMode="halfAlpha" allowBlank="1" showInputMessage="1" showErrorMessage="1" error="リストから選択してください" sqref="W287:X287" xr:uid="{688DA52F-5774-4811-B2FE-CE9D4E5AA695}">
      <formula1>"○,　"</formula1>
    </dataValidation>
    <dataValidation type="list" imeMode="halfAlpha" allowBlank="1" showInputMessage="1" showErrorMessage="1" error="リストから選択してください" sqref="U288:V288" xr:uid="{D0B29042-A64C-4E9B-8CA9-802949876264}">
      <formula1>"○,　"</formula1>
    </dataValidation>
    <dataValidation type="list" imeMode="halfAlpha" allowBlank="1" showInputMessage="1" showErrorMessage="1" error="リストから選択してください" sqref="W288:X288" xr:uid="{351D5DE9-0030-49FB-B426-5708E6C3F1A5}">
      <formula1>"○,　"</formula1>
    </dataValidation>
    <dataValidation type="list" imeMode="halfAlpha" allowBlank="1" showInputMessage="1" showErrorMessage="1" error="リストから選択してください" sqref="U289:V289" xr:uid="{3782174B-F11E-473B-859E-4F10CC2C18BE}">
      <formula1>"○,　"</formula1>
    </dataValidation>
    <dataValidation type="list" imeMode="halfAlpha" allowBlank="1" showInputMessage="1" showErrorMessage="1" error="リストから選択してください" sqref="W289:X289" xr:uid="{6DCB6E65-D792-46F5-BF87-799037833BEE}">
      <formula1>"○,　"</formula1>
    </dataValidation>
    <dataValidation type="list" imeMode="halfAlpha" allowBlank="1" showInputMessage="1" showErrorMessage="1" error="リストから選択してください" sqref="U290:V290" xr:uid="{09C63C1A-E061-4CC9-A6EE-0E220F8ACC89}">
      <formula1>"○,　"</formula1>
    </dataValidation>
    <dataValidation type="list" imeMode="halfAlpha" allowBlank="1" showInputMessage="1" showErrorMessage="1" error="リストから選択してください" sqref="U291:V291" xr:uid="{63DB0B49-36FA-44D9-A9AF-731EBB09571E}">
      <formula1>"○,　"</formula1>
    </dataValidation>
    <dataValidation type="list" imeMode="halfAlpha" allowBlank="1" showInputMessage="1" showErrorMessage="1" error="リストから選択してください" sqref="U292:V292" xr:uid="{CEC17A7A-CE74-4BE5-9CD2-14D540AD1CEB}">
      <formula1>"○,　"</formula1>
    </dataValidation>
    <dataValidation type="list" imeMode="halfAlpha" allowBlank="1" showInputMessage="1" showErrorMessage="1" error="リストから選択してください" sqref="U293:V293" xr:uid="{8F2408B2-8B32-462D-99E7-12C991060970}">
      <formula1>"○,　"</formula1>
    </dataValidation>
    <dataValidation type="list" imeMode="halfAlpha" allowBlank="1" showInputMessage="1" showErrorMessage="1" error="リストから選択してください" sqref="U294:V294" xr:uid="{3B23642B-C7B0-4FB4-BC52-C7F726E98DFF}">
      <formula1>"○,　"</formula1>
    </dataValidation>
    <dataValidation type="list" imeMode="halfAlpha" allowBlank="1" showInputMessage="1" showErrorMessage="1" error="リストから選択してください" sqref="U295:V295" xr:uid="{6F13F61F-37AE-4519-BDDA-11B1056D1B79}">
      <formula1>"○,　"</formula1>
    </dataValidation>
    <dataValidation type="list" imeMode="halfAlpha" allowBlank="1" showInputMessage="1" showErrorMessage="1" error="リストから選択してください" sqref="U296:V296" xr:uid="{51621E22-FA2A-4AFF-8A81-AD1F8E235FCA}">
      <formula1>"○,　"</formula1>
    </dataValidation>
    <dataValidation type="list" imeMode="halfAlpha" allowBlank="1" showInputMessage="1" showErrorMessage="1" error="リストから選択してください" sqref="U297:V297" xr:uid="{7A965002-B8A4-4716-BAB9-D588329ADBCB}">
      <formula1>"○,　"</formula1>
    </dataValidation>
    <dataValidation type="list" imeMode="halfAlpha" allowBlank="1" showInputMessage="1" showErrorMessage="1" error="リストから選択してください" sqref="U298:V298" xr:uid="{60B45BE6-97B1-4738-963C-64C62D75A5D5}">
      <formula1>"○,　"</formula1>
    </dataValidation>
    <dataValidation type="list" imeMode="halfAlpha" allowBlank="1" showInputMessage="1" showErrorMessage="1" error="リストから選択してください" sqref="U299:V299" xr:uid="{CD646E9B-1CE4-4B5F-8C9B-656EDE99820B}">
      <formula1>"○,　"</formula1>
    </dataValidation>
    <dataValidation type="list" imeMode="halfAlpha" allowBlank="1" showInputMessage="1" showErrorMessage="1" error="リストから選択してください" sqref="U300:V300" xr:uid="{67A02F66-FEC3-4A75-8D39-AAF1CD962B38}">
      <formula1>"○,　"</formula1>
    </dataValidation>
    <dataValidation type="list" imeMode="halfAlpha" allowBlank="1" showInputMessage="1" showErrorMessage="1" error="リストから選択してください" sqref="U301:V301" xr:uid="{3433AE1B-A4FB-45FE-9E4B-6C26B8774EF5}">
      <formula1>"○,　"</formula1>
    </dataValidation>
    <dataValidation type="list" imeMode="halfAlpha" allowBlank="1" showInputMessage="1" showErrorMessage="1" error="リストから選択してください" sqref="W301:X301" xr:uid="{F4F12658-17B6-4B02-8A48-A03BEFF9A1CD}">
      <formula1>"○,　"</formula1>
    </dataValidation>
    <dataValidation type="list" imeMode="halfAlpha" allowBlank="1" showInputMessage="1" showErrorMessage="1" error="リストから選択してください" sqref="U302:V302" xr:uid="{06A55123-F09B-4592-8B7B-27057D54557A}">
      <formula1>"○,　"</formula1>
    </dataValidation>
    <dataValidation type="list" imeMode="halfAlpha" allowBlank="1" showInputMessage="1" showErrorMessage="1" error="リストから選択してください" sqref="W302:X302" xr:uid="{DF32741F-ED79-47FC-9ECD-2F3E204032C9}">
      <formula1>"○,　"</formula1>
    </dataValidation>
    <dataValidation type="list" imeMode="halfAlpha" allowBlank="1" showInputMessage="1" showErrorMessage="1" error="リストから選択してください" sqref="U303:V303" xr:uid="{463BEA95-F851-4FF8-802E-CEC885E4DA36}">
      <formula1>"○,　"</formula1>
    </dataValidation>
    <dataValidation type="list" imeMode="halfAlpha" allowBlank="1" showInputMessage="1" showErrorMessage="1" error="リストから選択してください" sqref="W303:X303" xr:uid="{986FD0DF-FDCF-4518-B9F0-530D9210C726}">
      <formula1>"○,　"</formula1>
    </dataValidation>
    <dataValidation type="list" imeMode="halfAlpha" allowBlank="1" showInputMessage="1" showErrorMessage="1" error="リストから選択してください" sqref="U304:V304" xr:uid="{154EACCC-1AA0-43DC-B748-4B86A415BC4D}">
      <formula1>"○,　"</formula1>
    </dataValidation>
    <dataValidation type="list" imeMode="halfAlpha" allowBlank="1" showInputMessage="1" showErrorMessage="1" error="リストから選択してください" sqref="W304:X304" xr:uid="{65CAE82C-463B-40AF-9E11-2EFA36DE10E8}">
      <formula1>"○,　"</formula1>
    </dataValidation>
    <dataValidation type="list" imeMode="halfAlpha" allowBlank="1" showInputMessage="1" showErrorMessage="1" error="リストから選択してください" sqref="U305:V305" xr:uid="{DE291CF7-25AF-491A-9030-BE628B711B45}">
      <formula1>"○,　"</formula1>
    </dataValidation>
    <dataValidation type="list" imeMode="halfAlpha" allowBlank="1" showInputMessage="1" showErrorMessage="1" error="リストから選択してください" sqref="W305:X305" xr:uid="{5C7F3A69-210D-4A77-A57C-5EF12E8D77F1}">
      <formula1>"○,　"</formula1>
    </dataValidation>
    <dataValidation type="list" imeMode="halfAlpha" allowBlank="1" showInputMessage="1" showErrorMessage="1" error="リストから選択してください" sqref="U306:V306" xr:uid="{B6EF0C08-76F6-44F1-B489-92D6254F5282}">
      <formula1>"○,　"</formula1>
    </dataValidation>
    <dataValidation type="list" imeMode="halfAlpha" allowBlank="1" showInputMessage="1" showErrorMessage="1" error="リストから選択してください" sqref="W306:X306" xr:uid="{86EC9FB3-F9C3-4A46-A98B-85CB9BDA2E02}">
      <formula1>"○,　"</formula1>
    </dataValidation>
    <dataValidation type="list" imeMode="halfAlpha" allowBlank="1" showInputMessage="1" showErrorMessage="1" error="リストから選択してください" sqref="U307:V307" xr:uid="{E89A0ACA-AAA0-4FA2-9A91-79334FF5FB3A}">
      <formula1>"○,　"</formula1>
    </dataValidation>
    <dataValidation type="list" imeMode="halfAlpha" allowBlank="1" showInputMessage="1" showErrorMessage="1" error="リストから選択してください" sqref="W307:X307" xr:uid="{4DE82F8F-55CE-4AF3-8BAF-7097B06DAF55}">
      <formula1>"○,　"</formula1>
    </dataValidation>
    <dataValidation type="list" imeMode="halfAlpha" allowBlank="1" showInputMessage="1" showErrorMessage="1" error="リストから選択してください" sqref="U308:V308" xr:uid="{D8651342-BD62-4873-BADD-75F3BC49911A}">
      <formula1>"○,　"</formula1>
    </dataValidation>
    <dataValidation type="list" imeMode="halfAlpha" allowBlank="1" showInputMessage="1" showErrorMessage="1" error="リストから選択してください" sqref="W308:X308" xr:uid="{539C2FC0-B618-436D-907E-9C28774AC19F}">
      <formula1>"○,　"</formula1>
    </dataValidation>
    <dataValidation type="list" imeMode="halfAlpha" allowBlank="1" showInputMessage="1" showErrorMessage="1" error="リストから選択してください" sqref="U309:V309" xr:uid="{3D379DBA-5175-433E-ABBA-D3CAAC8ADD3D}">
      <formula1>"○,　"</formula1>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35"/>
  </cols>
  <sheetData>
    <row r="1" spans="1:1" x14ac:dyDescent="0.15">
      <c r="A1" s="13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35" t="str">
        <f>"@神奈川県@和歌山県@鹿児島県@"</f>
        <v>@神奈川県@和歌山県@鹿児島県@</v>
      </c>
    </row>
    <row r="3" spans="1:1" x14ac:dyDescent="0.15">
      <c r="A3" s="135" t="s">
        <v>205</v>
      </c>
    </row>
    <row r="4" spans="1:1" x14ac:dyDescent="0.15">
      <c r="A4" s="135" t="s">
        <v>206</v>
      </c>
    </row>
  </sheetData>
  <sheetProtection algorithmName="SHA-512" hashValue="UC5U2vWYJeLr4aj/St8eg6UOjPiXFUEzILuuqv7OQsCu2HPr/H8Ug3HUX/0i7vUB0Lgcm1rBZ6bmjj1rD08vwg==" saltValue="Y5JruS+I5UBBrqJdz2LKqQ==" spinCount="100000" sheet="1" objects="1" scenarios="1"/>
  <phoneticPr fontId="5"/>
  <pageMargins left="0.7" right="0.7" top="0.75" bottom="0.75" header="0.3" footer="0.3"/>
  <pageSetup paperSize="9" orientation="portrait" verticalDpi="0"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