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bid=entry\bid_entry\07申請書\doc\ver7\reg_standard\"/>
    </mc:Choice>
  </mc:AlternateContent>
  <xr:revisionPtr revIDLastSave="0" documentId="13_ncr:1_{D371A151-6A22-4B9B-B705-99207819B615}" xr6:coauthVersionLast="47" xr6:coauthVersionMax="47" xr10:uidLastSave="{00000000-0000-0000-0000-000000000000}"/>
  <workbookProtection workbookAlgorithmName="SHA-512" workbookHashValue="Ym7BaPl8g0mR/1q/YJNDgiEVq1DaSsw4Rd/68s/vLitpRB6tjyf4SeCSjnStwUazGm2dEVEhaU5U5dwYLdDc7Q==" workbookSaltValue="XyVBttrDJoYvVP2b/adsT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6" i="7" l="1"/>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l="1"/>
  <c r="J194" i="7" l="1"/>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<sst xmlns="http://schemas.openxmlformats.org/spreadsheetml/2006/main" count="263" uniqueCount="217">
  <si>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</si>
  <si>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</si>
  <si>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</si>
  <si>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</si>
  <si>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</si>
  <si>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</si>
  <si>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</si>
  <si>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</si>
  <si>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</si>
  <si>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</si>
  <si>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</si>
  <si>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</si>
  <si>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</si>
  <si>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</si>
  <si>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</si>
  <si>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</si>
  <si>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</si>
  <si>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</si>
  <si>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</si>
  <si>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</si>
  <si>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</si>
  <si>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</si>
  <si>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</si>
  <si>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</si>
  <si>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</si>
  <si>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</si>
  <si>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</si>
  <si>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</si>
  <si>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</si>
  <si>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</si>
  <si>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</si>
  <si>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</si>
  <si>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</si>
  <si>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</si>
  <si>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</si>
  <si>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</si>
  <si>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</si>
  <si>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</si>
  <si>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</si>
  <si>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</si>
  <si>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</si>
  <si>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</si>
  <si>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</si>
  <si>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</si>
  <si>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</si>
  <si>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</si>
  <si>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</si>
  <si>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</si>
  <si>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</si>
  <si>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</si>
  <si>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</si>
  <si>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</si>
  <si>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</si>
  <si>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</si>
  <si>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</si>
  <si>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</si>
  <si>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</si>
  <si>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</si>
  <si>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</si>
  <si>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</si>
  <si>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</si>
  <si>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</si>
  <si>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</si>
  <si>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</si>
  <si>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</si>
  <si>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</si>
  <si>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</si>
  <si>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</si>
  <si>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</si>
  <si>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</si>
  <si>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</si>
  <si>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</si>
  <si>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</si>
  <si>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</si>
  <si>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</si>
  <si>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</si>
  <si>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</si>
  <si>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</si>
  <si>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</si>
  <si>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</si>
  <si>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</si>
  <si>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</si>
  <si>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</si>
  <si>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</si>
  <si>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</si>
  <si>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</si>
  <si>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</si>
  <si>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</si>
  <si>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</si>
  <si>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</si>
  <si>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</si>
  <si>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</si>
  <si>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</si>
  <si>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</si>
  <si>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</si>
  <si>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</si>
  <si>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</si>
  <si>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</si>
  <si>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</si>
  <si>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</si>
  <si>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</si>
  <si>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</si>
  <si>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</si>
  <si>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</si>
  <si>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</si>
  <si>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</si>
  <si>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</si>
  <si>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</si>
  <si>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</si>
  <si>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</si>
  <si>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</si>
  <si>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</si>
  <si>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</si>
  <si>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</si>
  <si>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</si>
  <si>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</si>
  <si>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</si>
  <si>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</si>
  <si>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</si>
  <si>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</si>
  <si>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</si>
  <si>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</si>
  <si>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</si>
  <si>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</si>
  <si>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</si>
  <si>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</si>
  <si>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</si>
  <si>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</si>
  <si>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</si>
  <si>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</si>
  <si>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</si>
  <si>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</si>
  <si>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</si>
  <si>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</si>
  <si>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</si>
  <si>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</si>
  <si>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</si>
  <si>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</si>
  <si>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</si>
  <si>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</si>
  <si>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</si>
  <si>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</si>
  <si>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</si>
  <si>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</si>
  <si>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</si>
  <si>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</si>
  <si>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</si>
  <si>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</si>
  <si>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</si>
  <si>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</si>
  <si>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</si>
  <si>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</si>
  <si>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</si>
  <si>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</si>
  <si>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</si>
  <si>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</si>
  <si>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</si>
  <si>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</si>
  <si>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</si>
  <si>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</si>
  <si>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</si>
  <si>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</si>
  <si>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</si>
  <si>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</si>
  <si>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</si>
  <si>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</si>
  <si>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</si>
  <si>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</si>
  <si>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</si>
  <si>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</si>
  <si>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</si>
  <si>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</si>
  <si>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</si>
  <si>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</si>
  <si>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</si>
  <si>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</si>
  <si>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</si>
  <si>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</si>
  <si>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</si>
  <si>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</si>
  <si>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</si>
  <si>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</si>
  <si>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</si>
  <si>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</si>
  <si>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</si>
  <si>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</si>
  <si>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</si>
  <si>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</si>
  <si>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</si>
  <si>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</si>
  <si>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</si>
  <si>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</si>
  <si>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</si>
  <si>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</si>
  <si>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</si>
  <si>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</si>
  <si>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</si>
  <si>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</si>
  <si>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</si>
  <si>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</si>
  <si>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</si>
  <si>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</si>
  <si>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</si>
  <si>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r>
      <t xml:space="preserve">登録を希望する場合、希望、許可区分、総合評定値、年間平均完成工事高、B.契約する営業所の許可区分欄を入力してください。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0" eb="62">
      <t>キボウ</t>
    </rPh>
    <rPh sb="82" eb="83">
      <t>ラン</t>
    </rPh>
    <rPh sb="99" eb="101">
      <t>ネンカン</t>
    </rPh>
    <rPh sb="101" eb="103">
      <t>ヘイキン</t>
    </rPh>
    <rPh sb="125" eb="127">
      <t>ニュウリョク</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</si>
  <si>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</si>
  <si>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</si>
  <si>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</si>
  <si>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</si>
  <si>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</si>
  <si>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令和7・8年度において、小矢部市で行われる建設工事に係る入札に参加する資格の審査を申請します。</t>
    <rPh sb="12" eb="16">
      <t>オヤベシ</t>
    </rPh>
    <rPh sb="21" eb="25">
      <t>ケンセツコウジ</t>
    </rPh>
    <rPh sb="28" eb="30">
      <t>ニュウサツ</t>
    </rPh>
    <rPh sb="31" eb="33">
      <t>サンカ</t>
    </rPh>
    <rPh sb="35" eb="37">
      <t>シカク</t>
    </rPh>
    <rPh sb="38" eb="40">
      <t>シンサ</t>
    </rPh>
    <rPh sb="41" eb="43">
      <t>シンセイ</t>
    </rPh>
    <phoneticPr fontId="4"/>
  </si>
  <si>
    <t xml:space="preserve">例)カブシキガイシャスズキグミ　ホクリクエイギョウショ
正式名称を全角カタカナで入力してください。支店・営業所名は、１文字空けて入力してください。
</t>
    <phoneticPr fontId="4"/>
  </si>
  <si>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</si>
  <si>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事業協同組合、企業組合、協業組合等で官公需適格組合証明を受けている場合は番号を入力してください。</t>
    <phoneticPr fontId="4"/>
  </si>
  <si>
    <t>小矢部市 一般競争(指名競争)参加資格審査申請書【建設工事】</t>
    <rPh sb="0" eb="3">
      <t>オヤベ</t>
    </rPh>
    <rPh sb="3" eb="4">
      <t>シ</t>
    </rPh>
    <phoneticPr fontId="4"/>
  </si>
  <si>
    <t>16_小矢部市</t>
  </si>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</sst>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35">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280">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48"/>
  <sheetViews>
    <sheetView showGridLines="0" tabSelected="1" topLeftCell="B1" zoomScaleNormal="100" workbookViewId="0">
      <selection activeCell="B1" sqref="B1"/>
    </sheetView>
  </sheetViews>
  <sheetFormatPr defaultColWidth="9" defaultRowHeight="13.5" x14ac:dyDescent="0.15"/>
  <cols>
    <col min="1" max="1" width="10.375" style="84" hidden="1" customWidth="1"/>
    <col min="2" max="3" width="1.625" style="84" customWidth="1"/>
    <col min="4" max="5" width="5.625" style="84" customWidth="1"/>
    <col min="6" max="6" width="6.625" style="84" customWidth="1"/>
    <col min="7" max="7" width="6.125" style="84" customWidth="1"/>
    <col min="8" max="8" width="2.625" style="84" customWidth="1"/>
    <col min="9" max="9" width="1.625" style="84" customWidth="1"/>
    <col min="10" max="10" width="8.125" style="84" customWidth="1"/>
    <col min="11" max="13" width="5.625" style="84" customWidth="1"/>
    <col min="14" max="15" width="6.125" style="84" customWidth="1"/>
    <col min="16" max="16" width="8.625" style="84" customWidth="1"/>
    <col min="17" max="22" width="6.625" style="84" customWidth="1"/>
    <col min="23" max="23" width="1.625" style="84" customWidth="1"/>
    <col min="24" max="24" width="19.125" style="84" customWidth="1"/>
    <col min="25" max="25" width="3.625" style="84" customWidth="1"/>
    <col min="26" max="26" width="2.625" style="84" customWidth="1"/>
    <col min="27" max="27" width="3.625" style="84" customWidth="1"/>
    <col min="28" max="16384" width="9" style="84"/>
  </cols>
  <sheetData>
    <row r="1" spans="1:27" ht="30" customHeight="1" x14ac:dyDescent="0.15">
      <c r="A1" s="277" t="s">
        <v>214</v>
      </c>
      <c r="B1" s="82"/>
      <c r="C1" s="83" t="s">
        <v>213</v>
      </c>
      <c r="D1" s="83"/>
      <c r="Q1" s="85"/>
      <c r="R1" s="85"/>
      <c r="T1" s="86"/>
      <c r="U1" s="86"/>
      <c r="V1" s="86"/>
      <c r="W1" s="276" t="s">
        <v>215</v>
      </c>
      <c r="X1" s="87"/>
      <c r="Y1" s="87"/>
      <c r="Z1" s="87"/>
      <c r="AA1" s="85"/>
    </row>
    <row r="2" spans="1:27" ht="15" hidden="1" customHeight="1" x14ac:dyDescent="0.15">
      <c r="A2" s="277" t="s">
        <v>67</v>
      </c>
      <c r="B2" s="82"/>
      <c r="C2" s="88"/>
      <c r="D2" s="88"/>
      <c r="AA2" s="85"/>
    </row>
    <row r="3" spans="1:27" ht="30" customHeight="1" x14ac:dyDescent="0.15">
      <c r="A3" s="278" t="s">
        <v>216</v>
      </c>
      <c r="B3" s="89"/>
      <c r="C3" s="84" t="s">
        <v>209</v>
      </c>
      <c r="AA3" s="85"/>
    </row>
    <row r="4" spans="1:27" ht="5.25" customHeight="1" x14ac:dyDescent="0.15">
      <c r="A4" s="89"/>
      <c r="B4" s="89"/>
      <c r="C4" s="90"/>
      <c r="D4" s="91"/>
      <c r="E4" s="91"/>
      <c r="F4" s="91"/>
      <c r="G4" s="91"/>
      <c r="H4" s="91"/>
      <c r="I4" s="91"/>
      <c r="J4" s="91"/>
      <c r="K4" s="91"/>
      <c r="L4" s="91"/>
      <c r="M4" s="91"/>
      <c r="N4" s="91"/>
      <c r="O4" s="91"/>
      <c r="P4" s="91"/>
      <c r="Q4" s="91"/>
      <c r="R4" s="91"/>
      <c r="S4" s="91"/>
      <c r="T4" s="91"/>
      <c r="U4" s="91"/>
      <c r="V4" s="91"/>
      <c r="W4" s="91"/>
      <c r="X4" s="91"/>
      <c r="Y4" s="91"/>
      <c r="Z4" s="92"/>
    </row>
    <row r="5" spans="1:27" ht="15" customHeight="1" x14ac:dyDescent="0.15">
      <c r="A5" s="89"/>
      <c r="B5" s="93"/>
      <c r="C5" s="94" t="s">
        <v>206</v>
      </c>
      <c r="D5" s="95"/>
      <c r="E5" s="95"/>
      <c r="F5" s="95"/>
      <c r="G5" s="95"/>
      <c r="H5" s="95"/>
      <c r="I5" s="95"/>
      <c r="J5" s="95"/>
      <c r="K5" s="95"/>
      <c r="L5" s="95"/>
      <c r="M5" s="95"/>
      <c r="N5" s="95"/>
      <c r="O5" s="95"/>
      <c r="P5" s="95"/>
      <c r="Q5" s="95"/>
      <c r="R5" s="95"/>
      <c r="S5" s="95"/>
      <c r="T5" s="95"/>
      <c r="U5" s="95"/>
      <c r="V5" s="95"/>
      <c r="W5" s="95"/>
      <c r="X5" s="95"/>
      <c r="Y5" s="95"/>
      <c r="Z5" s="96"/>
    </row>
    <row r="6" spans="1:27" ht="15" customHeight="1" x14ac:dyDescent="0.15">
      <c r="A6" s="89"/>
      <c r="B6" s="89"/>
      <c r="C6" s="94" t="s">
        <v>13</v>
      </c>
      <c r="D6" s="95"/>
      <c r="E6" s="95"/>
      <c r="F6" s="95"/>
      <c r="G6" s="95"/>
      <c r="H6" s="95"/>
      <c r="I6" s="95"/>
      <c r="J6" s="95"/>
      <c r="K6" s="95"/>
      <c r="L6" s="95"/>
      <c r="M6" s="95"/>
      <c r="N6" s="95"/>
      <c r="O6" s="95"/>
      <c r="P6" s="95"/>
      <c r="Q6" s="95"/>
      <c r="R6" s="95"/>
      <c r="S6" s="95"/>
      <c r="T6" s="95"/>
      <c r="U6" s="95"/>
      <c r="V6" s="95"/>
      <c r="W6" s="95"/>
      <c r="X6" s="95"/>
      <c r="Y6" s="95"/>
      <c r="Z6" s="96"/>
    </row>
    <row r="7" spans="1:27" ht="15" customHeight="1" x14ac:dyDescent="0.15">
      <c r="A7" s="89"/>
      <c r="B7" s="89"/>
      <c r="C7" s="94" t="s">
        <v>14</v>
      </c>
      <c r="D7" s="95"/>
      <c r="E7" s="95"/>
      <c r="F7" s="95"/>
      <c r="G7" s="95"/>
      <c r="H7" s="95"/>
      <c r="I7" s="95"/>
      <c r="J7" s="95"/>
      <c r="K7" s="95"/>
      <c r="L7" s="95"/>
      <c r="M7" s="95"/>
      <c r="N7" s="95"/>
      <c r="O7" s="95"/>
      <c r="P7" s="95"/>
      <c r="Q7" s="95"/>
      <c r="R7" s="95"/>
      <c r="S7" s="95"/>
      <c r="T7" s="95"/>
      <c r="U7" s="95"/>
      <c r="V7" s="95"/>
      <c r="W7" s="95"/>
      <c r="X7" s="95"/>
      <c r="Y7" s="95"/>
      <c r="Z7" s="96"/>
    </row>
    <row r="8" spans="1:27" ht="15" hidden="1" customHeight="1" x14ac:dyDescent="0.15">
      <c r="A8" s="89"/>
      <c r="B8" s="89"/>
      <c r="C8" s="94"/>
      <c r="D8" s="95"/>
      <c r="E8" s="95"/>
      <c r="F8" s="95"/>
      <c r="G8" s="95"/>
      <c r="H8" s="95"/>
      <c r="I8" s="95"/>
      <c r="J8" s="95"/>
      <c r="K8" s="95"/>
      <c r="L8" s="95"/>
      <c r="M8" s="95"/>
      <c r="N8" s="95"/>
      <c r="O8" s="95"/>
      <c r="P8" s="95"/>
      <c r="Q8" s="95"/>
      <c r="R8" s="95"/>
      <c r="S8" s="95"/>
      <c r="T8" s="95"/>
      <c r="U8" s="95"/>
      <c r="V8" s="95"/>
      <c r="W8" s="95"/>
      <c r="X8" s="95"/>
      <c r="Y8" s="95"/>
      <c r="Z8" s="96"/>
    </row>
    <row r="9" spans="1:27" ht="5.25" customHeight="1" x14ac:dyDescent="0.15">
      <c r="A9" s="89"/>
      <c r="B9" s="89"/>
      <c r="C9" s="97"/>
      <c r="D9" s="98"/>
      <c r="E9" s="98"/>
      <c r="F9" s="98"/>
      <c r="G9" s="98"/>
      <c r="H9" s="98"/>
      <c r="I9" s="98"/>
      <c r="J9" s="98"/>
      <c r="K9" s="98"/>
      <c r="L9" s="98"/>
      <c r="M9" s="98"/>
      <c r="N9" s="98"/>
      <c r="O9" s="98"/>
      <c r="P9" s="98"/>
      <c r="Q9" s="98"/>
      <c r="R9" s="98"/>
      <c r="S9" s="98"/>
      <c r="T9" s="98"/>
      <c r="U9" s="98"/>
      <c r="V9" s="98"/>
      <c r="W9" s="98"/>
      <c r="X9" s="98"/>
      <c r="Y9" s="98"/>
      <c r="Z9" s="99"/>
    </row>
    <row r="10" spans="1:27" ht="30" customHeight="1" x14ac:dyDescent="0.15">
      <c r="A10" s="89"/>
      <c r="B10" s="89"/>
    </row>
    <row r="11" spans="1:27" ht="15" hidden="1" customHeight="1" x14ac:dyDescent="0.15">
      <c r="A11" s="89"/>
      <c r="B11" s="89"/>
    </row>
    <row r="12" spans="1:27" ht="15" hidden="1" customHeight="1" x14ac:dyDescent="0.15">
      <c r="A12" s="89"/>
      <c r="B12" s="89"/>
    </row>
    <row r="13" spans="1:27" ht="20.100000000000001" customHeight="1" x14ac:dyDescent="0.15">
      <c r="A13" s="89"/>
      <c r="B13" s="89"/>
      <c r="C13" s="100" t="s">
        <v>167</v>
      </c>
      <c r="D13" s="101"/>
      <c r="E13" s="101"/>
      <c r="F13" s="101"/>
      <c r="G13" s="101"/>
      <c r="H13" s="102"/>
    </row>
    <row r="14" spans="1:27" ht="15" customHeight="1" x14ac:dyDescent="0.15">
      <c r="A14" s="89"/>
      <c r="B14" s="89"/>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9"/>
      <c r="B15" s="89"/>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9"/>
      <c r="B16" s="89"/>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9"/>
      <c r="B17" s="89"/>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9"/>
      <c r="B18" s="89"/>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9"/>
      <c r="B19" s="89"/>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9">
        <f>IFERROR(IF(TRIM($I20)="",1001,0),3)</f>
        <v>1001</v>
      </c>
      <c r="B20" s="89"/>
      <c r="C20" s="107"/>
      <c r="D20" s="108">
        <v>1</v>
      </c>
      <c r="E20" s="84" t="s">
        <v>0</v>
      </c>
      <c r="I20" s="60"/>
      <c r="J20" s="61"/>
      <c r="K20" s="61"/>
      <c r="L20" s="61"/>
      <c r="M20" s="61"/>
      <c r="N20" s="113"/>
      <c r="O20" s="113"/>
      <c r="P20" s="113"/>
      <c r="Q20" s="113"/>
      <c r="R20" s="113"/>
      <c r="S20" s="113"/>
      <c r="T20" s="113"/>
      <c r="U20" s="113"/>
      <c r="V20" s="113"/>
      <c r="W20" s="113"/>
      <c r="X20" s="113"/>
      <c r="Y20" s="113"/>
      <c r="Z20" s="112"/>
    </row>
    <row r="21" spans="1:26" ht="20.100000000000001" customHeight="1" x14ac:dyDescent="0.15">
      <c r="A21" s="89"/>
      <c r="B21" s="89"/>
      <c r="C21" s="107"/>
      <c r="D21" s="108"/>
      <c r="E21" s="113"/>
      <c r="F21" s="113"/>
      <c r="G21" s="113"/>
      <c r="H21" s="113"/>
      <c r="I21" s="110"/>
      <c r="J21" s="115" t="s">
        <v>201</v>
      </c>
      <c r="K21" s="114"/>
      <c r="L21" s="114"/>
      <c r="M21" s="114"/>
      <c r="N21" s="114"/>
      <c r="O21" s="114"/>
      <c r="P21" s="114"/>
      <c r="Q21" s="114"/>
      <c r="R21" s="114"/>
      <c r="S21" s="114"/>
      <c r="T21" s="114"/>
      <c r="U21" s="114"/>
      <c r="V21" s="114"/>
      <c r="W21" s="114"/>
      <c r="X21" s="114"/>
      <c r="Y21" s="114"/>
      <c r="Z21" s="112"/>
    </row>
    <row r="22" spans="1:26" ht="20.100000000000001" customHeight="1" x14ac:dyDescent="0.15">
      <c r="A22" s="89">
        <f>IFERROR(IF(AND(TRIM($I22)&lt;&gt;"", OR(ISERROR(FIND("@"&amp;LEFT($I22,3)&amp;"@", 都道府県3))=FALSE, ISERROR(FIND("@"&amp;LEFT($I22,4)&amp;"@",都道府県4))=FALSE))=FALSE,1001,0),3)</f>
        <v>1001</v>
      </c>
      <c r="B22" s="89"/>
      <c r="C22" s="107"/>
      <c r="D22" s="108">
        <v>2</v>
      </c>
      <c r="E22" s="84" t="s">
        <v>125</v>
      </c>
      <c r="I22" s="62"/>
      <c r="J22" s="62"/>
      <c r="K22" s="62"/>
      <c r="L22" s="62"/>
      <c r="M22" s="62"/>
      <c r="N22" s="62"/>
      <c r="O22" s="62"/>
      <c r="P22" s="62"/>
      <c r="Q22" s="63"/>
      <c r="R22" s="62"/>
      <c r="S22" s="62"/>
      <c r="T22" s="62"/>
      <c r="U22" s="62"/>
      <c r="V22" s="62"/>
      <c r="W22" s="62"/>
      <c r="X22" s="62"/>
      <c r="Y22" s="62"/>
      <c r="Z22" s="112"/>
    </row>
    <row r="23" spans="1:26" ht="20.100000000000001" customHeight="1" x14ac:dyDescent="0.15">
      <c r="A23" s="89"/>
      <c r="B23" s="89"/>
      <c r="C23" s="107"/>
      <c r="D23" s="108"/>
      <c r="E23" s="113"/>
      <c r="F23" s="113"/>
      <c r="G23" s="113"/>
      <c r="H23" s="113"/>
      <c r="I23" s="110"/>
      <c r="J23" s="115" t="s">
        <v>9</v>
      </c>
      <c r="K23" s="114"/>
      <c r="L23" s="114"/>
      <c r="M23" s="114"/>
      <c r="N23" s="114"/>
      <c r="O23" s="114"/>
      <c r="P23" s="114"/>
      <c r="Q23" s="114"/>
      <c r="R23" s="114"/>
      <c r="S23" s="114"/>
      <c r="T23" s="114"/>
      <c r="U23" s="114"/>
      <c r="V23" s="114"/>
      <c r="W23" s="114"/>
      <c r="X23" s="114"/>
      <c r="Y23" s="114"/>
      <c r="Z23" s="112"/>
    </row>
    <row r="24" spans="1:26" ht="20.100000000000001" customHeight="1" x14ac:dyDescent="0.15">
      <c r="A24" s="89">
        <f>IFERROR(IF(TRIM($I24)="",1001,0),3)</f>
        <v>1001</v>
      </c>
      <c r="B24" s="89"/>
      <c r="C24" s="107"/>
      <c r="D24" s="108">
        <v>3</v>
      </c>
      <c r="E24" s="84" t="s">
        <v>168</v>
      </c>
      <c r="I24" s="56"/>
      <c r="J24" s="56"/>
      <c r="K24" s="56"/>
      <c r="L24" s="56"/>
      <c r="M24" s="56"/>
      <c r="N24" s="56"/>
      <c r="O24" s="56"/>
      <c r="P24" s="56"/>
      <c r="Q24" s="64"/>
      <c r="R24" s="56"/>
      <c r="S24" s="56"/>
      <c r="T24" s="56"/>
      <c r="U24" s="56"/>
      <c r="V24" s="56"/>
      <c r="W24" s="56"/>
      <c r="X24" s="56"/>
      <c r="Y24" s="56"/>
      <c r="Z24" s="112"/>
    </row>
    <row r="25" spans="1:26" ht="20.100000000000001" customHeight="1" x14ac:dyDescent="0.15">
      <c r="A25" s="89"/>
      <c r="B25" s="89"/>
      <c r="C25" s="116"/>
      <c r="D25" s="113"/>
      <c r="E25" s="113"/>
      <c r="F25" s="113"/>
      <c r="G25" s="113"/>
      <c r="H25" s="113"/>
      <c r="I25" s="110"/>
      <c r="J25" s="115" t="s">
        <v>189</v>
      </c>
      <c r="K25" s="114"/>
      <c r="L25" s="114"/>
      <c r="M25" s="114"/>
      <c r="N25" s="114"/>
      <c r="O25" s="114"/>
      <c r="P25" s="114"/>
      <c r="Q25" s="114"/>
      <c r="R25" s="114"/>
      <c r="S25" s="114"/>
      <c r="T25" s="114"/>
      <c r="U25" s="114"/>
      <c r="V25" s="114"/>
      <c r="W25" s="114"/>
      <c r="X25" s="114"/>
      <c r="Y25" s="114"/>
      <c r="Z25" s="112"/>
    </row>
    <row r="26" spans="1:26" ht="20.100000000000001" customHeight="1" x14ac:dyDescent="0.15">
      <c r="A26" s="89">
        <f>IFERROR(IF(TRIM($I26)="",1001,0),3)</f>
        <v>1001</v>
      </c>
      <c r="B26" s="89"/>
      <c r="C26" s="107"/>
      <c r="D26" s="108">
        <v>4</v>
      </c>
      <c r="E26" s="84" t="s">
        <v>1</v>
      </c>
      <c r="I26" s="56"/>
      <c r="J26" s="56"/>
      <c r="K26" s="56"/>
      <c r="L26" s="56"/>
      <c r="M26" s="56"/>
      <c r="N26" s="56"/>
      <c r="O26" s="56"/>
      <c r="P26" s="56"/>
      <c r="Q26" s="64"/>
      <c r="R26" s="56"/>
      <c r="S26" s="56"/>
      <c r="T26" s="56"/>
      <c r="U26" s="56"/>
      <c r="V26" s="56"/>
      <c r="W26" s="56"/>
      <c r="X26" s="56"/>
      <c r="Y26" s="56"/>
      <c r="Z26" s="112"/>
    </row>
    <row r="27" spans="1:26" ht="20.100000000000001" customHeight="1" x14ac:dyDescent="0.15">
      <c r="A27" s="89"/>
      <c r="B27" s="89"/>
      <c r="C27" s="116"/>
      <c r="D27" s="113"/>
      <c r="E27" s="113"/>
      <c r="F27" s="113"/>
      <c r="G27" s="113"/>
      <c r="H27" s="113"/>
      <c r="I27" s="110"/>
      <c r="J27" s="115" t="s">
        <v>190</v>
      </c>
      <c r="K27" s="114"/>
      <c r="L27" s="114"/>
      <c r="M27" s="114"/>
      <c r="N27" s="114"/>
      <c r="O27" s="114"/>
      <c r="P27" s="114"/>
      <c r="Q27" s="117"/>
      <c r="R27" s="114"/>
      <c r="S27" s="114"/>
      <c r="T27" s="114"/>
      <c r="U27" s="114"/>
      <c r="V27" s="114"/>
      <c r="W27" s="114"/>
      <c r="X27" s="114"/>
      <c r="Y27" s="114"/>
      <c r="Z27" s="118"/>
    </row>
    <row r="28" spans="1:26" ht="20.100000000000001" customHeight="1" x14ac:dyDescent="0.15">
      <c r="A28" s="89">
        <f>IFERROR(IF(TRIM($I28)="",1001,0),3)</f>
        <v>1001</v>
      </c>
      <c r="B28" s="89"/>
      <c r="C28" s="107"/>
      <c r="D28" s="108">
        <v>5</v>
      </c>
      <c r="E28" s="84" t="s">
        <v>10</v>
      </c>
      <c r="I28" s="56"/>
      <c r="J28" s="56"/>
      <c r="K28" s="56"/>
      <c r="L28" s="56"/>
      <c r="M28" s="56"/>
      <c r="N28" s="56"/>
      <c r="O28" s="56"/>
      <c r="P28" s="56"/>
      <c r="Q28" s="56"/>
      <c r="R28" s="56"/>
      <c r="S28" s="56"/>
      <c r="T28" s="56"/>
      <c r="U28" s="56"/>
      <c r="V28" s="56"/>
      <c r="W28" s="56"/>
      <c r="X28" s="56"/>
      <c r="Y28" s="56"/>
      <c r="Z28" s="112"/>
    </row>
    <row r="29" spans="1:26" ht="20.100000000000001" customHeight="1" x14ac:dyDescent="0.15">
      <c r="A29" s="89"/>
      <c r="B29" s="89"/>
      <c r="C29" s="116"/>
      <c r="D29" s="113"/>
      <c r="E29" s="113"/>
      <c r="F29" s="113"/>
      <c r="G29" s="113"/>
      <c r="H29" s="113"/>
      <c r="I29" s="110"/>
      <c r="J29" s="115" t="s">
        <v>182</v>
      </c>
      <c r="K29" s="114"/>
      <c r="L29" s="114"/>
      <c r="M29" s="114"/>
      <c r="N29" s="114"/>
      <c r="O29" s="114"/>
      <c r="P29" s="114"/>
      <c r="Q29" s="114"/>
      <c r="R29" s="114"/>
      <c r="S29" s="114"/>
      <c r="T29" s="114"/>
      <c r="U29" s="114"/>
      <c r="V29" s="114"/>
      <c r="W29" s="114"/>
      <c r="X29" s="114"/>
      <c r="Y29" s="114"/>
      <c r="Z29" s="118"/>
    </row>
    <row r="30" spans="1:26" ht="20.100000000000001" customHeight="1" x14ac:dyDescent="0.15">
      <c r="A30" s="89">
        <f>IFERROR(IF(OR(TRIM($I30)="", NOT(OR(IFERROR(SEARCH(" ",$I30),0)&gt;0, IFERROR(SEARCH("　",$I30),0)&gt;0))),1001,0),3)</f>
        <v>1001</v>
      </c>
      <c r="B30" s="89"/>
      <c r="C30" s="107"/>
      <c r="D30" s="108">
        <v>6</v>
      </c>
      <c r="E30" s="84" t="s">
        <v>169</v>
      </c>
      <c r="I30" s="56"/>
      <c r="J30" s="56"/>
      <c r="K30" s="56"/>
      <c r="L30" s="56"/>
      <c r="M30" s="56"/>
      <c r="N30" s="56"/>
      <c r="O30" s="56"/>
      <c r="P30" s="56"/>
      <c r="Q30" s="56"/>
      <c r="R30" s="56"/>
      <c r="S30" s="56"/>
      <c r="T30" s="56"/>
      <c r="U30" s="56"/>
      <c r="V30" s="56"/>
      <c r="W30" s="56"/>
      <c r="X30" s="56"/>
      <c r="Y30" s="56"/>
      <c r="Z30" s="112"/>
    </row>
    <row r="31" spans="1:26" ht="20.100000000000001" customHeight="1" x14ac:dyDescent="0.15">
      <c r="A31" s="89"/>
      <c r="B31" s="89"/>
      <c r="C31" s="116"/>
      <c r="D31" s="113"/>
      <c r="E31" s="113"/>
      <c r="F31" s="113"/>
      <c r="G31" s="113"/>
      <c r="H31" s="113"/>
      <c r="I31" s="119"/>
      <c r="J31" s="115" t="s">
        <v>164</v>
      </c>
      <c r="K31" s="115"/>
      <c r="L31" s="115"/>
      <c r="M31" s="115"/>
      <c r="N31" s="115"/>
      <c r="O31" s="115"/>
      <c r="P31" s="115"/>
      <c r="Q31" s="115"/>
      <c r="R31" s="115"/>
      <c r="S31" s="115"/>
      <c r="T31" s="115"/>
      <c r="U31" s="115"/>
      <c r="V31" s="115"/>
      <c r="W31" s="115"/>
      <c r="X31" s="115"/>
      <c r="Y31" s="115"/>
      <c r="Z31" s="118"/>
    </row>
    <row r="32" spans="1:26" ht="20.100000000000001" customHeight="1" x14ac:dyDescent="0.15">
      <c r="A32" s="89">
        <f>IFERROR(IF(OR(TRIM($I32)="", NOT(OR(IFERROR(SEARCH(" ",$I32),0)&gt;0, IFERROR(SEARCH("　",$I32),0)&gt;0))),1001,0),3)</f>
        <v>1001</v>
      </c>
      <c r="B32" s="89"/>
      <c r="C32" s="107"/>
      <c r="D32" s="108">
        <v>7</v>
      </c>
      <c r="E32" s="84" t="s">
        <v>2</v>
      </c>
      <c r="I32" s="56"/>
      <c r="J32" s="56"/>
      <c r="K32" s="56"/>
      <c r="L32" s="56"/>
      <c r="M32" s="56"/>
      <c r="N32" s="56"/>
      <c r="O32" s="56"/>
      <c r="P32" s="56"/>
      <c r="Q32" s="56"/>
      <c r="R32" s="56"/>
      <c r="S32" s="56"/>
      <c r="T32" s="56"/>
      <c r="U32" s="56"/>
      <c r="V32" s="56"/>
      <c r="W32" s="56"/>
      <c r="X32" s="56"/>
      <c r="Y32" s="56"/>
      <c r="Z32" s="112"/>
    </row>
    <row r="33" spans="1:27" ht="20.100000000000001" customHeight="1" x14ac:dyDescent="0.15">
      <c r="A33" s="89"/>
      <c r="B33" s="89"/>
      <c r="C33" s="116"/>
      <c r="D33" s="113"/>
      <c r="E33" s="113"/>
      <c r="F33" s="113"/>
      <c r="G33" s="113"/>
      <c r="H33" s="113"/>
      <c r="I33" s="119"/>
      <c r="J33" s="115" t="s">
        <v>5</v>
      </c>
      <c r="K33" s="115"/>
      <c r="L33" s="115"/>
      <c r="M33" s="115"/>
      <c r="N33" s="115"/>
      <c r="O33" s="115"/>
      <c r="P33" s="115"/>
      <c r="Q33" s="115"/>
      <c r="R33" s="115"/>
      <c r="S33" s="115"/>
      <c r="T33" s="115"/>
      <c r="U33" s="115"/>
      <c r="V33" s="115"/>
      <c r="W33" s="115"/>
      <c r="X33" s="115"/>
      <c r="Y33" s="115"/>
      <c r="Z33" s="112"/>
    </row>
    <row r="34" spans="1:27" ht="20.100000000000001" customHeight="1" x14ac:dyDescent="0.15">
      <c r="A34" s="89">
        <f>IFERROR(IF(NOT(AND(TRIM($I34)&lt;&gt;"",ISNUMBER(VALUE(SUBSTITUTE($I34,"-",""))), IFERROR(SEARCH("-",$I34),0)&gt;0)),1001,0),3)</f>
        <v>1001</v>
      </c>
      <c r="B34" s="89"/>
      <c r="C34" s="107"/>
      <c r="D34" s="108">
        <v>8</v>
      </c>
      <c r="E34" s="84" t="s">
        <v>3</v>
      </c>
      <c r="I34" s="56"/>
      <c r="J34" s="56"/>
      <c r="K34" s="56"/>
      <c r="L34" s="56"/>
      <c r="M34" s="56"/>
      <c r="O34" s="120" t="s">
        <v>118</v>
      </c>
      <c r="P34" s="1"/>
      <c r="Q34" s="84" t="s">
        <v>119</v>
      </c>
      <c r="Y34" s="114"/>
      <c r="Z34" s="112"/>
    </row>
    <row r="35" spans="1:27" ht="20.100000000000001" customHeight="1" x14ac:dyDescent="0.15">
      <c r="A35" s="89"/>
      <c r="B35" s="89"/>
      <c r="C35" s="116"/>
      <c r="D35" s="113"/>
      <c r="E35" s="113"/>
      <c r="F35" s="113"/>
      <c r="G35" s="113"/>
      <c r="H35" s="113"/>
      <c r="I35" s="110"/>
      <c r="J35" s="115" t="s">
        <v>165</v>
      </c>
      <c r="K35" s="114"/>
      <c r="L35" s="114"/>
      <c r="M35" s="114"/>
      <c r="N35" s="114"/>
      <c r="O35" s="114"/>
      <c r="P35" s="114"/>
      <c r="Q35" s="114"/>
      <c r="R35" s="114"/>
      <c r="S35" s="114"/>
      <c r="T35" s="114"/>
      <c r="U35" s="114"/>
      <c r="V35" s="114"/>
      <c r="W35" s="114"/>
      <c r="X35" s="114"/>
      <c r="Y35" s="114"/>
      <c r="Z35" s="112"/>
    </row>
    <row r="36" spans="1:27" ht="20.100000000000001" customHeight="1" x14ac:dyDescent="0.15">
      <c r="A36" s="89">
        <f>IFERROR(IF(AND(TRIM($I36)&lt;&gt;"", NOT(AND(ISNUMBER(VALUE(SUBSTITUTE($I36,"-",""))), IFERROR(SEARCH("-",$I36),0)&gt;0))),1001,0),3)</f>
        <v>0</v>
      </c>
      <c r="B36" s="89"/>
      <c r="C36" s="107"/>
      <c r="D36" s="108">
        <v>9</v>
      </c>
      <c r="E36" s="84" t="s">
        <v>4</v>
      </c>
      <c r="I36" s="56"/>
      <c r="J36" s="56"/>
      <c r="K36" s="56"/>
      <c r="L36" s="56"/>
      <c r="M36" s="56"/>
      <c r="N36" s="114"/>
      <c r="O36" s="114"/>
      <c r="P36" s="114"/>
      <c r="Q36" s="114"/>
      <c r="R36" s="114"/>
      <c r="S36" s="114"/>
      <c r="T36" s="114"/>
      <c r="U36" s="114"/>
      <c r="V36" s="114"/>
      <c r="W36" s="114"/>
      <c r="X36" s="114"/>
      <c r="Y36" s="114"/>
      <c r="Z36" s="112"/>
    </row>
    <row r="37" spans="1:27" ht="20.100000000000001" customHeight="1" x14ac:dyDescent="0.15">
      <c r="A37" s="89"/>
      <c r="B37" s="89"/>
      <c r="C37" s="116"/>
      <c r="D37" s="113"/>
      <c r="E37" s="113"/>
      <c r="F37" s="113"/>
      <c r="G37" s="113"/>
      <c r="H37" s="113"/>
      <c r="I37" s="110"/>
      <c r="J37" s="115" t="s">
        <v>165</v>
      </c>
      <c r="K37" s="114"/>
      <c r="L37" s="114"/>
      <c r="M37" s="114"/>
      <c r="N37" s="114"/>
      <c r="O37" s="114"/>
      <c r="P37" s="114"/>
      <c r="Q37" s="114"/>
      <c r="R37" s="114"/>
      <c r="S37" s="114"/>
      <c r="T37" s="114"/>
      <c r="U37" s="114"/>
      <c r="V37" s="114"/>
      <c r="W37" s="114"/>
      <c r="X37" s="114"/>
      <c r="Y37" s="114"/>
      <c r="Z37" s="112"/>
    </row>
    <row r="38" spans="1:27" ht="20.100000000000001" customHeight="1" x14ac:dyDescent="0.15">
      <c r="A38" s="89">
        <f>IFERROR(IF(NOT(IFERROR(SEARCH("@",$I38),0)&gt;0),1001,0),3)</f>
        <v>1001</v>
      </c>
      <c r="B38" s="89"/>
      <c r="C38" s="116"/>
      <c r="D38" s="108">
        <v>10</v>
      </c>
      <c r="E38" s="84" t="s">
        <v>126</v>
      </c>
      <c r="I38" s="56"/>
      <c r="J38" s="56"/>
      <c r="K38" s="56"/>
      <c r="L38" s="56"/>
      <c r="M38" s="56"/>
      <c r="N38" s="56"/>
      <c r="O38" s="56"/>
      <c r="P38" s="56"/>
      <c r="Q38" s="75"/>
      <c r="R38" s="56"/>
      <c r="S38" s="56"/>
      <c r="T38" s="56"/>
      <c r="U38" s="56"/>
      <c r="V38" s="56"/>
      <c r="W38" s="56"/>
      <c r="X38" s="56"/>
      <c r="Y38" s="56"/>
      <c r="Z38" s="112"/>
    </row>
    <row r="39" spans="1:27" ht="20.100000000000001" customHeight="1" x14ac:dyDescent="0.15">
      <c r="A39" s="89"/>
      <c r="B39" s="89"/>
      <c r="C39" s="116"/>
      <c r="D39" s="108"/>
      <c r="I39" s="110"/>
      <c r="J39" s="121" t="s">
        <v>199</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9">
        <f>IFERROR(IF(AND($I40&lt;&gt;"一致する", $I40&lt;&gt;"一致しない"),1001,0),3)</f>
        <v>0</v>
      </c>
      <c r="B40" s="89"/>
      <c r="C40" s="107"/>
      <c r="D40" s="108">
        <v>11</v>
      </c>
      <c r="E40" s="84" t="s">
        <v>68</v>
      </c>
      <c r="I40" s="56" t="s">
        <v>73</v>
      </c>
      <c r="J40" s="56"/>
      <c r="K40" s="56"/>
      <c r="L40" s="56"/>
      <c r="M40" s="56"/>
      <c r="N40" s="113"/>
      <c r="O40" s="113"/>
      <c r="P40" s="113"/>
      <c r="Q40" s="113"/>
      <c r="R40" s="113"/>
      <c r="S40" s="113"/>
      <c r="T40" s="113"/>
      <c r="U40" s="113"/>
      <c r="V40" s="113"/>
      <c r="W40" s="113"/>
      <c r="X40" s="113"/>
      <c r="Y40" s="113"/>
      <c r="Z40" s="112"/>
      <c r="AA40" s="113"/>
    </row>
    <row r="41" spans="1:27" ht="20.100000000000001" customHeight="1" x14ac:dyDescent="0.15">
      <c r="A41" s="89"/>
      <c r="B41" s="89"/>
      <c r="C41" s="116"/>
      <c r="D41" s="113"/>
      <c r="E41" s="113"/>
      <c r="F41" s="113"/>
      <c r="G41" s="113"/>
      <c r="H41" s="113"/>
      <c r="I41" s="119"/>
      <c r="J41" s="125" t="s">
        <v>184</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9"/>
      <c r="B42" s="89"/>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9"/>
      <c r="B43" s="89"/>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9"/>
      <c r="B44" s="89"/>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9"/>
      <c r="B45" s="89"/>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9"/>
      <c r="B46" s="89"/>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9"/>
      <c r="B47" s="89"/>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9"/>
      <c r="B48" s="89"/>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9"/>
      <c r="B49" s="89"/>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9"/>
      <c r="B50" s="89"/>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9"/>
      <c r="B51" s="89"/>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9"/>
      <c r="B52" s="89"/>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9"/>
      <c r="B53" s="89"/>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9"/>
      <c r="B54" s="89"/>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9"/>
      <c r="B55" s="89"/>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9"/>
      <c r="B56" s="89"/>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9"/>
      <c r="B57" s="89"/>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9"/>
      <c r="B58" s="89"/>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9"/>
      <c r="B59" s="89"/>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9"/>
      <c r="B60" s="89"/>
      <c r="C60" s="100" t="s">
        <v>11</v>
      </c>
      <c r="D60" s="101"/>
      <c r="E60" s="101"/>
      <c r="F60" s="101"/>
      <c r="G60" s="101"/>
      <c r="H60" s="102"/>
      <c r="I60" s="134"/>
    </row>
    <row r="61" spans="1:26" ht="15" customHeight="1" x14ac:dyDescent="0.15">
      <c r="A61" s="89"/>
      <c r="B61" s="89"/>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9"/>
      <c r="B62" s="89"/>
      <c r="C62" s="103"/>
      <c r="D62" s="135" t="s">
        <v>69</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9">
        <f>IFERROR(IF(AND($I63&lt;&gt;"しない", $I63&lt;&gt;"する"),1001,0),3)</f>
        <v>1001</v>
      </c>
      <c r="B63" s="89"/>
      <c r="C63" s="107"/>
      <c r="D63" s="108">
        <v>1</v>
      </c>
      <c r="E63" s="113" t="s">
        <v>12</v>
      </c>
      <c r="F63" s="113"/>
      <c r="G63" s="113"/>
      <c r="H63" s="113"/>
      <c r="I63" s="56"/>
      <c r="J63" s="56"/>
      <c r="K63" s="56"/>
      <c r="L63" s="56"/>
      <c r="M63" s="56"/>
      <c r="N63" s="113"/>
      <c r="O63" s="113"/>
      <c r="P63" s="113"/>
      <c r="Q63" s="113"/>
      <c r="R63" s="113"/>
      <c r="S63" s="113"/>
      <c r="T63" s="113"/>
      <c r="U63" s="113"/>
      <c r="V63" s="113"/>
      <c r="W63" s="113"/>
      <c r="X63" s="113"/>
      <c r="Y63" s="113"/>
      <c r="Z63" s="112"/>
    </row>
    <row r="64" spans="1:26" ht="20.100000000000001" customHeight="1" x14ac:dyDescent="0.15">
      <c r="A64" s="89"/>
      <c r="B64" s="89"/>
      <c r="C64" s="107"/>
      <c r="D64" s="113"/>
      <c r="E64" s="113"/>
      <c r="F64" s="113"/>
      <c r="G64" s="113"/>
      <c r="H64" s="113"/>
      <c r="I64" s="119"/>
      <c r="J64" s="115" t="s">
        <v>72</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9"/>
      <c r="B65" s="89"/>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9"/>
      <c r="B66" s="89"/>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9"/>
      <c r="B67" s="89"/>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9"/>
      <c r="B68" s="89"/>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9">
        <f>IFERROR(IF(OR(AND($I63="する",TRIM($I69)=""),AND($I63="しない",NOT(ISBLANK($I69)))),1001,0),3)</f>
        <v>0</v>
      </c>
      <c r="B69" s="89"/>
      <c r="C69" s="107"/>
      <c r="D69" s="108">
        <v>2</v>
      </c>
      <c r="E69" s="84" t="s">
        <v>0</v>
      </c>
      <c r="I69" s="60"/>
      <c r="J69" s="61"/>
      <c r="K69" s="61"/>
      <c r="L69" s="61"/>
      <c r="M69" s="61"/>
      <c r="N69" s="113"/>
      <c r="O69" s="113"/>
      <c r="P69" s="113"/>
      <c r="Q69" s="113"/>
      <c r="R69" s="113"/>
      <c r="S69" s="113"/>
      <c r="T69" s="113"/>
      <c r="U69" s="113"/>
      <c r="V69" s="113"/>
      <c r="W69" s="113"/>
      <c r="X69" s="113"/>
      <c r="Y69" s="113"/>
      <c r="Z69" s="112"/>
    </row>
    <row r="70" spans="1:26" ht="20.100000000000001" customHeight="1" x14ac:dyDescent="0.15">
      <c r="A70" s="89"/>
      <c r="B70" s="89"/>
      <c r="C70" s="107"/>
      <c r="D70" s="108"/>
      <c r="E70" s="113"/>
      <c r="F70" s="113"/>
      <c r="G70" s="113"/>
      <c r="H70" s="113"/>
      <c r="I70" s="110"/>
      <c r="J70" s="115" t="s">
        <v>201</v>
      </c>
      <c r="K70" s="114"/>
      <c r="L70" s="114"/>
      <c r="M70" s="114"/>
      <c r="N70" s="114"/>
      <c r="O70" s="114"/>
      <c r="P70" s="114"/>
      <c r="Q70" s="114"/>
      <c r="R70" s="114"/>
      <c r="S70" s="114"/>
      <c r="T70" s="114"/>
      <c r="U70" s="114"/>
      <c r="V70" s="114"/>
      <c r="W70" s="114"/>
      <c r="X70" s="114"/>
      <c r="Y70" s="114"/>
      <c r="Z70" s="112"/>
    </row>
    <row r="71" spans="1:26" ht="20.100000000000001" customHeight="1" x14ac:dyDescent="0.15">
      <c r="A71" s="89">
        <f>IFERROR(IF(OR(AND($I63="する",AND($I71&lt;&gt;"", OR(ISERROR(FIND("@"&amp;LEFT($I71,3)&amp;"@", 都道府県3))=FALSE, ISERROR(FIND("@"&amp;LEFT($I71,4)&amp;"@",都道府県4))=FALSE))=FALSE),AND($I63="しない",NOT(ISBLANK($I71)))),1001,0),3)</f>
        <v>0</v>
      </c>
      <c r="B71" s="89"/>
      <c r="C71" s="107"/>
      <c r="D71" s="108">
        <v>3</v>
      </c>
      <c r="E71" s="84" t="s">
        <v>125</v>
      </c>
      <c r="I71" s="62"/>
      <c r="J71" s="62"/>
      <c r="K71" s="62"/>
      <c r="L71" s="62"/>
      <c r="M71" s="62"/>
      <c r="N71" s="62"/>
      <c r="O71" s="62"/>
      <c r="P71" s="62"/>
      <c r="Q71" s="63"/>
      <c r="R71" s="62"/>
      <c r="S71" s="62"/>
      <c r="T71" s="62"/>
      <c r="U71" s="62"/>
      <c r="V71" s="62"/>
      <c r="W71" s="62"/>
      <c r="X71" s="62"/>
      <c r="Y71" s="62"/>
      <c r="Z71" s="112"/>
    </row>
    <row r="72" spans="1:26" ht="20.100000000000001" customHeight="1" x14ac:dyDescent="0.15">
      <c r="A72" s="89"/>
      <c r="B72" s="89"/>
      <c r="C72" s="107"/>
      <c r="D72" s="108"/>
      <c r="E72" s="113"/>
      <c r="F72" s="113"/>
      <c r="G72" s="113"/>
      <c r="H72" s="113"/>
      <c r="I72" s="110"/>
      <c r="J72" s="115" t="s">
        <v>9</v>
      </c>
      <c r="K72" s="114"/>
      <c r="L72" s="114"/>
      <c r="M72" s="114"/>
      <c r="N72" s="114"/>
      <c r="O72" s="114"/>
      <c r="P72" s="114"/>
      <c r="Q72" s="114"/>
      <c r="R72" s="114"/>
      <c r="S72" s="114"/>
      <c r="T72" s="114"/>
      <c r="U72" s="114"/>
      <c r="V72" s="114"/>
      <c r="W72" s="114"/>
      <c r="X72" s="114"/>
      <c r="Y72" s="114"/>
      <c r="Z72" s="112"/>
    </row>
    <row r="73" spans="1:26" ht="20.100000000000001" customHeight="1" x14ac:dyDescent="0.15">
      <c r="A73" s="89">
        <f>IFERROR(IF(OR(AND($I63="する",TRIM($I73)=""),AND($I63="しない",NOT(ISBLANK($I73)))),1001,0),3)</f>
        <v>0</v>
      </c>
      <c r="B73" s="89"/>
      <c r="C73" s="107"/>
      <c r="D73" s="108">
        <v>4</v>
      </c>
      <c r="E73" s="84" t="s">
        <v>168</v>
      </c>
      <c r="I73" s="56"/>
      <c r="J73" s="56"/>
      <c r="K73" s="56"/>
      <c r="L73" s="56"/>
      <c r="M73" s="56"/>
      <c r="N73" s="56"/>
      <c r="O73" s="56"/>
      <c r="P73" s="56"/>
      <c r="Q73" s="64"/>
      <c r="R73" s="56"/>
      <c r="S73" s="56"/>
      <c r="T73" s="56"/>
      <c r="U73" s="56"/>
      <c r="V73" s="56"/>
      <c r="W73" s="56"/>
      <c r="X73" s="56"/>
      <c r="Y73" s="56"/>
      <c r="Z73" s="112"/>
    </row>
    <row r="74" spans="1:26" ht="30" customHeight="1" x14ac:dyDescent="0.15">
      <c r="A74" s="89"/>
      <c r="B74" s="89"/>
      <c r="C74" s="116"/>
      <c r="D74" s="113"/>
      <c r="I74" s="110"/>
      <c r="J74" s="136" t="s">
        <v>210</v>
      </c>
      <c r="K74" s="136"/>
      <c r="L74" s="136"/>
      <c r="M74" s="136"/>
      <c r="N74" s="136"/>
      <c r="O74" s="136"/>
      <c r="P74" s="136"/>
      <c r="Q74" s="136"/>
      <c r="R74" s="136"/>
      <c r="S74" s="136"/>
      <c r="T74" s="136"/>
      <c r="U74" s="136"/>
      <c r="V74" s="136"/>
      <c r="W74" s="136"/>
      <c r="X74" s="136"/>
      <c r="Y74" s="136"/>
      <c r="Z74" s="112"/>
    </row>
    <row r="75" spans="1:26" ht="20.100000000000001" customHeight="1" x14ac:dyDescent="0.15">
      <c r="A75" s="89">
        <f>IFERROR(IF(OR(AND($I63="する",TRIM($I75)=""),AND($I63="しない",NOT(ISBLANK($I75)))),1001,0),3)</f>
        <v>0</v>
      </c>
      <c r="B75" s="89"/>
      <c r="C75" s="107"/>
      <c r="D75" s="108">
        <v>5</v>
      </c>
      <c r="E75" s="84" t="s">
        <v>1</v>
      </c>
      <c r="I75" s="56"/>
      <c r="J75" s="56"/>
      <c r="K75" s="56"/>
      <c r="L75" s="56"/>
      <c r="M75" s="56"/>
      <c r="N75" s="56"/>
      <c r="O75" s="56"/>
      <c r="P75" s="56"/>
      <c r="Q75" s="56"/>
      <c r="R75" s="56"/>
      <c r="S75" s="56"/>
      <c r="T75" s="56"/>
      <c r="U75" s="56"/>
      <c r="V75" s="56"/>
      <c r="W75" s="56"/>
      <c r="X75" s="56"/>
      <c r="Y75" s="56"/>
      <c r="Z75" s="112"/>
    </row>
    <row r="76" spans="1:26" ht="30" customHeight="1" x14ac:dyDescent="0.15">
      <c r="A76" s="89"/>
      <c r="B76" s="89"/>
      <c r="C76" s="116"/>
      <c r="D76" s="113"/>
      <c r="E76" s="113"/>
      <c r="F76" s="113"/>
      <c r="G76" s="113"/>
      <c r="H76" s="113"/>
      <c r="I76" s="110"/>
      <c r="J76" s="136" t="s">
        <v>211</v>
      </c>
      <c r="K76" s="136"/>
      <c r="L76" s="136"/>
      <c r="M76" s="136"/>
      <c r="N76" s="136"/>
      <c r="O76" s="136"/>
      <c r="P76" s="136"/>
      <c r="Q76" s="136"/>
      <c r="R76" s="136"/>
      <c r="S76" s="136"/>
      <c r="T76" s="136"/>
      <c r="U76" s="136"/>
      <c r="V76" s="136"/>
      <c r="W76" s="136"/>
      <c r="X76" s="136"/>
      <c r="Y76" s="136"/>
      <c r="Z76" s="112"/>
    </row>
    <row r="77" spans="1:26" ht="20.100000000000001" customHeight="1" x14ac:dyDescent="0.15">
      <c r="A77" s="89">
        <f>IFERROR(IF(OR(AND($I63="する",TRIM($I77)=""),AND($I63="しない",NOT(ISBLANK($I77)))),1001,0),3)</f>
        <v>0</v>
      </c>
      <c r="B77" s="89"/>
      <c r="C77" s="107"/>
      <c r="D77" s="108">
        <v>6</v>
      </c>
      <c r="E77" s="84" t="s">
        <v>162</v>
      </c>
      <c r="I77" s="56"/>
      <c r="J77" s="56"/>
      <c r="K77" s="56"/>
      <c r="L77" s="56"/>
      <c r="M77" s="56"/>
      <c r="N77" s="56"/>
      <c r="O77" s="56"/>
      <c r="P77" s="56"/>
      <c r="Q77" s="56"/>
      <c r="R77" s="56"/>
      <c r="S77" s="56"/>
      <c r="T77" s="56"/>
      <c r="U77" s="56"/>
      <c r="V77" s="56"/>
      <c r="W77" s="56"/>
      <c r="X77" s="56"/>
      <c r="Y77" s="56"/>
      <c r="Z77" s="112"/>
    </row>
    <row r="78" spans="1:26" ht="20.100000000000001" customHeight="1" x14ac:dyDescent="0.15">
      <c r="A78" s="89"/>
      <c r="B78" s="89"/>
      <c r="C78" s="116"/>
      <c r="D78" s="113"/>
      <c r="E78" s="113"/>
      <c r="F78" s="113"/>
      <c r="G78" s="113"/>
      <c r="H78" s="113"/>
      <c r="I78" s="110"/>
      <c r="J78" s="125" t="s">
        <v>183</v>
      </c>
      <c r="K78" s="114"/>
      <c r="L78" s="114"/>
      <c r="M78" s="114"/>
      <c r="N78" s="114"/>
      <c r="O78" s="114"/>
      <c r="P78" s="114"/>
      <c r="Q78" s="114"/>
      <c r="R78" s="114"/>
      <c r="S78" s="114"/>
      <c r="T78" s="114"/>
      <c r="U78" s="114"/>
      <c r="V78" s="114"/>
      <c r="W78" s="114"/>
      <c r="X78" s="114"/>
      <c r="Y78" s="114"/>
      <c r="Z78" s="112"/>
    </row>
    <row r="79" spans="1:26" ht="20.100000000000001" customHeight="1" x14ac:dyDescent="0.15">
      <c r="A79" s="89">
        <f>IFERROR(IF(OR(AND($I63="する",OR(TRIM($I79)="", NOT(OR(IFERROR(SEARCH(" ",$I79),0)&gt;0, IFERROR(SEARCH("　",$I79),0)&gt;0)))),AND($I63="しない",NOT(ISBLANK($I79)))),1001,0),3)</f>
        <v>0</v>
      </c>
      <c r="B79" s="89"/>
      <c r="C79" s="107"/>
      <c r="D79" s="108">
        <v>7</v>
      </c>
      <c r="E79" s="84" t="s">
        <v>163</v>
      </c>
      <c r="I79" s="56"/>
      <c r="J79" s="56"/>
      <c r="K79" s="56"/>
      <c r="L79" s="56"/>
      <c r="M79" s="56"/>
      <c r="N79" s="56"/>
      <c r="O79" s="56"/>
      <c r="P79" s="56"/>
      <c r="Q79" s="56"/>
      <c r="R79" s="56"/>
      <c r="S79" s="56"/>
      <c r="T79" s="56"/>
      <c r="U79" s="56"/>
      <c r="V79" s="56"/>
      <c r="W79" s="56"/>
      <c r="X79" s="56"/>
      <c r="Y79" s="56"/>
      <c r="Z79" s="112"/>
    </row>
    <row r="80" spans="1:26" ht="20.100000000000001" customHeight="1" x14ac:dyDescent="0.15">
      <c r="A80" s="89"/>
      <c r="B80" s="89"/>
      <c r="C80" s="116"/>
      <c r="D80" s="113"/>
      <c r="E80" s="137" t="s">
        <v>170</v>
      </c>
      <c r="F80" s="113"/>
      <c r="G80" s="113"/>
      <c r="H80" s="113"/>
      <c r="I80" s="119"/>
      <c r="J80" s="115" t="s">
        <v>164</v>
      </c>
      <c r="K80" s="115"/>
      <c r="L80" s="115"/>
      <c r="M80" s="115"/>
      <c r="N80" s="115"/>
      <c r="O80" s="115"/>
      <c r="P80" s="115"/>
      <c r="Q80" s="115"/>
      <c r="R80" s="115"/>
      <c r="S80" s="115"/>
      <c r="T80" s="115"/>
      <c r="U80" s="115"/>
      <c r="V80" s="115"/>
      <c r="W80" s="115"/>
      <c r="X80" s="115"/>
      <c r="Y80" s="115"/>
      <c r="Z80" s="112"/>
    </row>
    <row r="81" spans="1:27" ht="20.100000000000001" customHeight="1" x14ac:dyDescent="0.15">
      <c r="A81" s="89">
        <f>IFERROR(IF(OR(AND($I63="する",OR(TRIM($I81)="", NOT(OR(IFERROR(SEARCH(" ",$I81),0)&gt;0, IFERROR(SEARCH("　",$I81),0)&gt;0)))),AND($I63="しない",NOT(ISBLANK($I81)))),1001,0),3)</f>
        <v>0</v>
      </c>
      <c r="B81" s="89"/>
      <c r="C81" s="107"/>
      <c r="D81" s="108">
        <v>8</v>
      </c>
      <c r="E81" s="84" t="s">
        <v>163</v>
      </c>
      <c r="I81" s="56"/>
      <c r="J81" s="56"/>
      <c r="K81" s="56"/>
      <c r="L81" s="56"/>
      <c r="M81" s="56"/>
      <c r="N81" s="56"/>
      <c r="O81" s="56"/>
      <c r="P81" s="56"/>
      <c r="Q81" s="56"/>
      <c r="R81" s="56"/>
      <c r="S81" s="56"/>
      <c r="T81" s="56"/>
      <c r="U81" s="56"/>
      <c r="V81" s="56"/>
      <c r="W81" s="56"/>
      <c r="X81" s="56"/>
      <c r="Y81" s="56"/>
      <c r="Z81" s="112"/>
    </row>
    <row r="82" spans="1:27" ht="20.100000000000001" customHeight="1" x14ac:dyDescent="0.15">
      <c r="A82" s="89"/>
      <c r="B82" s="89"/>
      <c r="C82" s="116"/>
      <c r="D82" s="113"/>
      <c r="E82" s="113"/>
      <c r="F82" s="113"/>
      <c r="G82" s="113"/>
      <c r="H82" s="113"/>
      <c r="I82" s="119"/>
      <c r="J82" s="115" t="s">
        <v>5</v>
      </c>
      <c r="K82" s="115"/>
      <c r="L82" s="115"/>
      <c r="M82" s="115"/>
      <c r="N82" s="115"/>
      <c r="O82" s="115"/>
      <c r="P82" s="115"/>
      <c r="Q82" s="115"/>
      <c r="R82" s="115"/>
      <c r="S82" s="115"/>
      <c r="T82" s="115"/>
      <c r="U82" s="115"/>
      <c r="V82" s="115"/>
      <c r="W82" s="115"/>
      <c r="X82" s="115"/>
      <c r="Y82" s="115"/>
      <c r="Z82" s="112"/>
    </row>
    <row r="83" spans="1:27" ht="20.100000000000001" customHeight="1" x14ac:dyDescent="0.15">
      <c r="A83" s="89">
        <f>IFERROR(IF(OR(AND($I63="する",NOT(AND(TRIM($I83)&lt;&gt;"",ISNUMBER(VALUE(SUBSTITUTE($I83,"-",""))),IFERROR(SEARCH("-",$I83),0)&gt;0))), AND($I63="しない",NOT(ISBLANK($I83)))),1001,0),3)</f>
        <v>0</v>
      </c>
      <c r="B83" s="89"/>
      <c r="C83" s="107"/>
      <c r="D83" s="108">
        <v>9</v>
      </c>
      <c r="E83" s="84" t="s">
        <v>3</v>
      </c>
      <c r="I83" s="56"/>
      <c r="J83" s="56"/>
      <c r="K83" s="56"/>
      <c r="L83" s="56"/>
      <c r="M83" s="56"/>
      <c r="O83" s="120" t="s">
        <v>118</v>
      </c>
      <c r="P83" s="1"/>
      <c r="Q83" s="84" t="s">
        <v>119</v>
      </c>
      <c r="Y83" s="114"/>
      <c r="Z83" s="112"/>
    </row>
    <row r="84" spans="1:27" ht="20.100000000000001" customHeight="1" x14ac:dyDescent="0.15">
      <c r="A84" s="89">
        <f>IFERROR(IF(AND($I63="しない",NOT(ISBLANK($P83))),1001,0),3)</f>
        <v>0</v>
      </c>
      <c r="B84" s="89"/>
      <c r="C84" s="116"/>
      <c r="D84" s="113"/>
      <c r="E84" s="113"/>
      <c r="F84" s="113"/>
      <c r="G84" s="113"/>
      <c r="H84" s="113"/>
      <c r="I84" s="110"/>
      <c r="J84" s="115" t="s">
        <v>165</v>
      </c>
      <c r="K84" s="114"/>
      <c r="L84" s="114"/>
      <c r="M84" s="114"/>
      <c r="N84" s="114"/>
      <c r="O84" s="114"/>
      <c r="P84" s="114"/>
      <c r="Q84" s="114"/>
      <c r="R84" s="114"/>
      <c r="S84" s="114"/>
      <c r="T84" s="114"/>
      <c r="U84" s="114"/>
      <c r="V84" s="114"/>
      <c r="W84" s="114"/>
      <c r="X84" s="114"/>
      <c r="Y84" s="114"/>
      <c r="Z84" s="112"/>
    </row>
    <row r="85" spans="1:27" ht="20.100000000000001" customHeight="1" x14ac:dyDescent="0.15">
      <c r="A85" s="89">
        <f>IFERROR(IF(OR(AND($I63="する",AND(TRIM($I85)&lt;&gt;"",NOT(AND(ISNUMBER(VALUE(SUBSTITUTE($I85,"-",""))),IFERROR(SEARCH("-",$I85),0)&gt;0)))), AND($I63="しない",NOT(ISBLANK($I85)))),1001,0),3)</f>
        <v>0</v>
      </c>
      <c r="B85" s="89"/>
      <c r="C85" s="107"/>
      <c r="D85" s="108">
        <v>10</v>
      </c>
      <c r="E85" s="84" t="s">
        <v>4</v>
      </c>
      <c r="I85" s="56"/>
      <c r="J85" s="56"/>
      <c r="K85" s="56"/>
      <c r="L85" s="56"/>
      <c r="M85" s="56"/>
      <c r="N85" s="114"/>
      <c r="O85" s="114"/>
      <c r="P85" s="114"/>
      <c r="Q85" s="114"/>
      <c r="R85" s="114"/>
      <c r="S85" s="114"/>
      <c r="T85" s="114"/>
      <c r="U85" s="114"/>
      <c r="V85" s="114"/>
      <c r="W85" s="114"/>
      <c r="X85" s="114"/>
      <c r="Y85" s="114"/>
      <c r="Z85" s="112"/>
    </row>
    <row r="86" spans="1:27" ht="20.100000000000001" customHeight="1" x14ac:dyDescent="0.15">
      <c r="A86" s="89"/>
      <c r="B86" s="89"/>
      <c r="C86" s="116"/>
      <c r="D86" s="113"/>
      <c r="E86" s="113"/>
      <c r="F86" s="113"/>
      <c r="G86" s="113"/>
      <c r="H86" s="113"/>
      <c r="I86" s="110"/>
      <c r="J86" s="115" t="s">
        <v>165</v>
      </c>
      <c r="K86" s="114"/>
      <c r="L86" s="114"/>
      <c r="M86" s="114"/>
      <c r="N86" s="114"/>
      <c r="O86" s="114"/>
      <c r="P86" s="114"/>
      <c r="Q86" s="114"/>
      <c r="R86" s="114"/>
      <c r="S86" s="114"/>
      <c r="T86" s="114"/>
      <c r="U86" s="114"/>
      <c r="V86" s="114"/>
      <c r="W86" s="114"/>
      <c r="X86" s="114"/>
      <c r="Y86" s="114"/>
      <c r="Z86" s="112"/>
    </row>
    <row r="87" spans="1:27" ht="20.100000000000001" customHeight="1" x14ac:dyDescent="0.15">
      <c r="A87" s="89">
        <f>IFERROR(IF(OR(AND($I63="する",NOT(IFERROR(SEARCH("@",$I87),0)&gt;0)),AND($I63="しない",NOT(ISBLANK($I87)))),1001,0),3)</f>
        <v>0</v>
      </c>
      <c r="B87" s="89"/>
      <c r="C87" s="116"/>
      <c r="D87" s="108">
        <v>11</v>
      </c>
      <c r="E87" s="84" t="s">
        <v>126</v>
      </c>
      <c r="I87" s="56"/>
      <c r="J87" s="56"/>
      <c r="K87" s="56"/>
      <c r="L87" s="56"/>
      <c r="M87" s="56"/>
      <c r="N87" s="56"/>
      <c r="O87" s="56"/>
      <c r="P87" s="56"/>
      <c r="Q87" s="75"/>
      <c r="R87" s="56"/>
      <c r="S87" s="56"/>
      <c r="T87" s="56"/>
      <c r="U87" s="56"/>
      <c r="V87" s="56"/>
      <c r="W87" s="56"/>
      <c r="X87" s="56"/>
      <c r="Y87" s="56"/>
      <c r="Z87" s="112"/>
    </row>
    <row r="88" spans="1:27" ht="20.100000000000001" customHeight="1" x14ac:dyDescent="0.15">
      <c r="A88" s="89"/>
      <c r="B88" s="89"/>
      <c r="C88" s="116"/>
      <c r="D88" s="108"/>
      <c r="I88" s="110"/>
      <c r="J88" s="121" t="s">
        <v>199</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9"/>
      <c r="B89" s="89"/>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9"/>
      <c r="B90" s="89"/>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9"/>
      <c r="B91" s="89"/>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9"/>
      <c r="B92" s="89"/>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9"/>
      <c r="B93" s="89"/>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9"/>
      <c r="B94" s="89"/>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9"/>
      <c r="B95" s="89"/>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9"/>
      <c r="B96" s="89"/>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9"/>
      <c r="B97" s="89"/>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9"/>
      <c r="B98" s="89"/>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9"/>
      <c r="B99" s="89"/>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9"/>
      <c r="B100" s="89"/>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9"/>
      <c r="B101" s="89"/>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9"/>
      <c r="B102" s="89"/>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9"/>
      <c r="B103" s="89"/>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9"/>
      <c r="B104" s="89"/>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9"/>
      <c r="B105" s="89"/>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9"/>
      <c r="B106" s="89"/>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9"/>
      <c r="B107" s="89"/>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9"/>
      <c r="B108" s="89"/>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9"/>
      <c r="B109" s="89"/>
      <c r="C109" s="100" t="s">
        <v>124</v>
      </c>
      <c r="D109" s="101"/>
      <c r="E109" s="101"/>
      <c r="F109" s="101"/>
      <c r="G109" s="101"/>
      <c r="H109" s="102"/>
      <c r="Q109" s="145"/>
    </row>
    <row r="110" spans="1:26" ht="15" customHeight="1" x14ac:dyDescent="0.15">
      <c r="A110" s="89"/>
      <c r="B110" s="89"/>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9"/>
      <c r="B111" s="89"/>
      <c r="C111" s="146"/>
      <c r="D111" s="150" t="s">
        <v>186</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9"/>
      <c r="B112" s="89"/>
      <c r="C112" s="107"/>
      <c r="D112" s="108">
        <v>1</v>
      </c>
      <c r="E112" s="84" t="s">
        <v>122</v>
      </c>
      <c r="I112" s="56"/>
      <c r="J112" s="56"/>
      <c r="K112" s="56"/>
      <c r="L112" s="56"/>
      <c r="M112" s="56"/>
      <c r="N112" s="56"/>
      <c r="O112" s="56"/>
      <c r="P112" s="56"/>
      <c r="Q112" s="76"/>
      <c r="R112" s="56"/>
      <c r="S112" s="56"/>
      <c r="T112" s="56"/>
      <c r="U112" s="56"/>
      <c r="V112" s="56"/>
      <c r="W112" s="56"/>
      <c r="X112" s="56"/>
      <c r="Y112" s="56"/>
      <c r="Z112" s="112"/>
    </row>
    <row r="113" spans="1:26" ht="20.100000000000001" customHeight="1" x14ac:dyDescent="0.15">
      <c r="A113" s="89"/>
      <c r="B113" s="89"/>
      <c r="C113" s="107"/>
      <c r="D113" s="108"/>
      <c r="E113" s="113"/>
      <c r="F113" s="113"/>
      <c r="G113" s="113"/>
      <c r="H113" s="113"/>
      <c r="I113" s="119"/>
      <c r="J113" s="115" t="s">
        <v>123</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9">
        <f>IFERROR(IF(AND(TRIM($I114)&lt;&gt;"", NOT(OR(IFERROR(SEARCH(" ",$I114),0)&gt;0, IFERROR(SEARCH("　",$I114),0)&gt;0))),1001,0),3)</f>
        <v>0</v>
      </c>
      <c r="B114" s="89"/>
      <c r="C114" s="107"/>
      <c r="D114" s="108">
        <f>D112+1</f>
        <v>2</v>
      </c>
      <c r="E114" s="84" t="s">
        <v>173</v>
      </c>
      <c r="I114" s="56"/>
      <c r="J114" s="56"/>
      <c r="K114" s="56"/>
      <c r="L114" s="56"/>
      <c r="M114" s="56"/>
      <c r="N114" s="56"/>
      <c r="O114" s="56"/>
      <c r="P114" s="56"/>
      <c r="Q114" s="56"/>
      <c r="R114" s="56"/>
      <c r="S114" s="56"/>
      <c r="T114" s="56"/>
      <c r="U114" s="56"/>
      <c r="V114" s="56"/>
      <c r="W114" s="56"/>
      <c r="X114" s="56"/>
      <c r="Y114" s="56"/>
      <c r="Z114" s="112"/>
    </row>
    <row r="115" spans="1:26" ht="20.100000000000001" customHeight="1" x14ac:dyDescent="0.15">
      <c r="A115" s="89"/>
      <c r="B115" s="89"/>
      <c r="C115" s="107"/>
      <c r="D115" s="108"/>
      <c r="E115" s="113"/>
      <c r="F115" s="113"/>
      <c r="G115" s="113"/>
      <c r="H115" s="113"/>
      <c r="I115" s="119"/>
      <c r="J115" s="115" t="s">
        <v>164</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9">
        <f>IFERROR(IF(AND(TRIM($I116)&lt;&gt;"", NOT(OR(IFERROR(SEARCH(" ",$I116),0)&gt;0, IFERROR(SEARCH("　",$I116),0)&gt;0))),1001,0),3)</f>
        <v>0</v>
      </c>
      <c r="B116" s="89"/>
      <c r="C116" s="107"/>
      <c r="D116" s="108">
        <f>D114+1</f>
        <v>3</v>
      </c>
      <c r="E116" s="84" t="s">
        <v>174</v>
      </c>
      <c r="I116" s="56"/>
      <c r="J116" s="56"/>
      <c r="K116" s="56"/>
      <c r="L116" s="56"/>
      <c r="M116" s="56"/>
      <c r="N116" s="56"/>
      <c r="O116" s="56"/>
      <c r="P116" s="56"/>
      <c r="Q116" s="56"/>
      <c r="R116" s="56"/>
      <c r="S116" s="56"/>
      <c r="T116" s="56"/>
      <c r="U116" s="56"/>
      <c r="V116" s="56"/>
      <c r="W116" s="56"/>
      <c r="X116" s="56"/>
      <c r="Y116" s="56"/>
      <c r="Z116" s="112"/>
    </row>
    <row r="117" spans="1:26" ht="20.100000000000001" customHeight="1" x14ac:dyDescent="0.15">
      <c r="A117" s="89"/>
      <c r="B117" s="89"/>
      <c r="C117" s="107"/>
      <c r="D117" s="113"/>
      <c r="E117" s="113"/>
      <c r="F117" s="113"/>
      <c r="G117" s="113"/>
      <c r="H117" s="113"/>
      <c r="I117" s="119"/>
      <c r="J117" s="115" t="s">
        <v>5</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9"/>
      <c r="B118" s="89"/>
      <c r="C118" s="107"/>
      <c r="D118" s="108">
        <f>D116+1</f>
        <v>4</v>
      </c>
      <c r="E118" s="84" t="s">
        <v>0</v>
      </c>
      <c r="I118" s="60"/>
      <c r="J118" s="61"/>
      <c r="K118" s="61"/>
      <c r="L118" s="61"/>
      <c r="M118" s="61"/>
      <c r="N118" s="113"/>
      <c r="O118" s="113"/>
      <c r="P118" s="113"/>
      <c r="Q118" s="113"/>
      <c r="R118" s="113"/>
      <c r="S118" s="113"/>
      <c r="T118" s="113"/>
      <c r="U118" s="113"/>
      <c r="V118" s="113"/>
      <c r="W118" s="113"/>
      <c r="X118" s="113"/>
      <c r="Y118" s="113"/>
      <c r="Z118" s="112"/>
    </row>
    <row r="119" spans="1:26" ht="20.100000000000001" customHeight="1" x14ac:dyDescent="0.15">
      <c r="A119" s="89"/>
      <c r="B119" s="89"/>
      <c r="C119" s="107"/>
      <c r="D119" s="108"/>
      <c r="E119" s="113"/>
      <c r="F119" s="113"/>
      <c r="G119" s="113"/>
      <c r="H119" s="113"/>
      <c r="I119" s="110"/>
      <c r="J119" s="115" t="s">
        <v>202</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9">
        <f>IFERROR(IF(AND(TRIM($I120)&lt;&gt;"", AND(OR(ISERROR(FIND("@"&amp;LEFT($I120,3)&amp;"@", 都道府県3))=FALSE, ISERROR(FIND("@"&amp;LEFT($I120,4)&amp;"@",都道府県4))=FALSE))=FALSE),1001,0),3)</f>
        <v>0</v>
      </c>
      <c r="B120" s="89"/>
      <c r="C120" s="107"/>
      <c r="D120" s="108">
        <f>D118+1</f>
        <v>5</v>
      </c>
      <c r="E120" s="84" t="s">
        <v>125</v>
      </c>
      <c r="I120" s="62"/>
      <c r="J120" s="62"/>
      <c r="K120" s="62"/>
      <c r="L120" s="62"/>
      <c r="M120" s="62"/>
      <c r="N120" s="62"/>
      <c r="O120" s="62"/>
      <c r="P120" s="62"/>
      <c r="Q120" s="63"/>
      <c r="R120" s="62"/>
      <c r="S120" s="62"/>
      <c r="T120" s="62"/>
      <c r="U120" s="62"/>
      <c r="V120" s="62"/>
      <c r="W120" s="62"/>
      <c r="X120" s="62"/>
      <c r="Y120" s="62"/>
      <c r="Z120" s="112"/>
    </row>
    <row r="121" spans="1:26" ht="20.100000000000001" customHeight="1" x14ac:dyDescent="0.15">
      <c r="A121" s="89"/>
      <c r="B121" s="89"/>
      <c r="C121" s="107"/>
      <c r="D121" s="108"/>
      <c r="E121" s="113"/>
      <c r="F121" s="113"/>
      <c r="G121" s="113"/>
      <c r="H121" s="113"/>
      <c r="I121" s="110"/>
      <c r="J121" s="115" t="s">
        <v>171</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9">
        <f>IFERROR(IF(AND(TRIM($I122)&lt;&gt;"", NOT(AND(ISNUMBER(VALUE(SUBSTITUTE($I122,"-",""))), IFERROR(SEARCH("-",$I122),0)&gt;0))),1001,0),3)</f>
        <v>0</v>
      </c>
      <c r="B122" s="89"/>
      <c r="C122" s="107"/>
      <c r="D122" s="108">
        <f>D120+1</f>
        <v>6</v>
      </c>
      <c r="E122" s="84" t="s">
        <v>3</v>
      </c>
      <c r="I122" s="56"/>
      <c r="J122" s="56"/>
      <c r="K122" s="56"/>
      <c r="L122" s="56"/>
      <c r="M122" s="56"/>
      <c r="O122" s="120" t="s">
        <v>118</v>
      </c>
      <c r="P122" s="1"/>
      <c r="Q122" s="84" t="s">
        <v>119</v>
      </c>
      <c r="Y122" s="114"/>
      <c r="Z122" s="112"/>
    </row>
    <row r="123" spans="1:26" ht="20.100000000000001" customHeight="1" x14ac:dyDescent="0.15">
      <c r="A123" s="89"/>
      <c r="B123" s="89"/>
      <c r="C123" s="116"/>
      <c r="D123" s="113"/>
      <c r="E123" s="113"/>
      <c r="F123" s="113"/>
      <c r="G123" s="113"/>
      <c r="H123" s="113"/>
      <c r="I123" s="110"/>
      <c r="J123" s="115" t="s">
        <v>172</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9">
        <f>IFERROR(IF(AND(TRIM($I124)&lt;&gt;"", NOT(AND(ISNUMBER(VALUE(SUBSTITUTE($I124,"-",""))), IFERROR(SEARCH("-",$I124),0)&gt;0))),1001,0),3)</f>
        <v>0</v>
      </c>
      <c r="B124" s="89"/>
      <c r="C124" s="107"/>
      <c r="D124" s="108">
        <f>D122+1</f>
        <v>7</v>
      </c>
      <c r="E124" s="84" t="s">
        <v>4</v>
      </c>
      <c r="I124" s="56"/>
      <c r="J124" s="56"/>
      <c r="K124" s="56"/>
      <c r="L124" s="56"/>
      <c r="M124" s="56"/>
      <c r="N124" s="114"/>
      <c r="O124" s="114"/>
      <c r="P124" s="114"/>
      <c r="Q124" s="114"/>
      <c r="R124" s="114"/>
      <c r="S124" s="114"/>
      <c r="T124" s="114"/>
      <c r="U124" s="114"/>
      <c r="V124" s="114"/>
      <c r="W124" s="114"/>
      <c r="X124" s="114"/>
      <c r="Y124" s="114"/>
      <c r="Z124" s="112"/>
    </row>
    <row r="125" spans="1:26" ht="20.100000000000001" customHeight="1" x14ac:dyDescent="0.15">
      <c r="A125" s="89"/>
      <c r="B125" s="89"/>
      <c r="C125" s="116"/>
      <c r="D125" s="113"/>
      <c r="E125" s="113"/>
      <c r="F125" s="113"/>
      <c r="G125" s="113"/>
      <c r="H125" s="113"/>
      <c r="I125" s="110"/>
      <c r="J125" s="115" t="s">
        <v>172</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9">
        <f>IFERROR(IF(AND(TRIM($I126)&lt;&gt;"", NOT(IFERROR(SEARCH("@",$I126),0)&gt;0)),1001,0),3)</f>
        <v>0</v>
      </c>
      <c r="B126" s="89"/>
      <c r="C126" s="107"/>
      <c r="D126" s="108">
        <f>D124+1</f>
        <v>8</v>
      </c>
      <c r="E126" s="84" t="s">
        <v>126</v>
      </c>
      <c r="I126" s="56"/>
      <c r="J126" s="56"/>
      <c r="K126" s="56"/>
      <c r="L126" s="56"/>
      <c r="M126" s="56"/>
      <c r="N126" s="56"/>
      <c r="O126" s="56"/>
      <c r="P126" s="56"/>
      <c r="Q126" s="75"/>
      <c r="R126" s="56"/>
      <c r="S126" s="56"/>
      <c r="T126" s="56"/>
      <c r="U126" s="56"/>
      <c r="V126" s="56"/>
      <c r="W126" s="56"/>
      <c r="X126" s="56"/>
      <c r="Y126" s="56"/>
      <c r="Z126" s="112"/>
    </row>
    <row r="127" spans="1:26" ht="20.100000000000001" customHeight="1" x14ac:dyDescent="0.15">
      <c r="A127" s="89"/>
      <c r="B127" s="89"/>
      <c r="C127" s="116"/>
      <c r="D127" s="113"/>
      <c r="E127" s="113"/>
      <c r="F127" s="113"/>
      <c r="G127" s="113"/>
      <c r="H127" s="113"/>
      <c r="I127" s="110"/>
      <c r="J127" s="121" t="s">
        <v>200</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9"/>
      <c r="B128" s="89"/>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9"/>
      <c r="B129" s="89"/>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9"/>
      <c r="B130" s="89"/>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9"/>
      <c r="B131" s="89"/>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9"/>
      <c r="B132" s="89"/>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9"/>
      <c r="B133" s="89"/>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9"/>
      <c r="B134" s="89"/>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9"/>
      <c r="B135" s="89"/>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9"/>
      <c r="B136" s="89"/>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9"/>
      <c r="B137" s="89"/>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9"/>
      <c r="B138" s="89"/>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9"/>
      <c r="B139" s="89"/>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9"/>
      <c r="B140" s="89"/>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9"/>
      <c r="B141" s="89"/>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9"/>
      <c r="B142" s="89"/>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9"/>
      <c r="B143" s="89"/>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9"/>
      <c r="B144" s="89"/>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9"/>
      <c r="B145" s="89"/>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9"/>
      <c r="B146" s="89"/>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9"/>
      <c r="B147" s="89"/>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9"/>
      <c r="B148" s="89"/>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9"/>
      <c r="B149" s="89"/>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9"/>
      <c r="B150" s="89"/>
      <c r="C150" s="100" t="s">
        <v>160</v>
      </c>
      <c r="D150" s="101"/>
      <c r="E150" s="101"/>
      <c r="F150" s="101"/>
      <c r="G150" s="101"/>
      <c r="H150" s="102"/>
      <c r="I150" s="134"/>
      <c r="K150" s="134"/>
    </row>
    <row r="151" spans="1:26" ht="20.100000000000001" customHeight="1" x14ac:dyDescent="0.15">
      <c r="A151" s="89"/>
      <c r="B151" s="89"/>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9"/>
      <c r="B152" s="89"/>
      <c r="C152" s="103"/>
      <c r="D152" s="155" t="s">
        <v>70</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9">
        <f>IFERROR(IF(AND($I153&lt;&gt;"しない", $I153&lt;&gt;"する"),1001,0),3)</f>
        <v>0</v>
      </c>
      <c r="B153" s="89"/>
      <c r="C153" s="107"/>
      <c r="D153" s="108">
        <v>1</v>
      </c>
      <c r="E153" s="113" t="s">
        <v>71</v>
      </c>
      <c r="F153" s="113"/>
      <c r="G153" s="113"/>
      <c r="H153" s="113"/>
      <c r="I153" s="56" t="s">
        <v>205</v>
      </c>
      <c r="J153" s="64"/>
      <c r="K153" s="64"/>
      <c r="L153" s="64"/>
      <c r="M153" s="64"/>
      <c r="N153" s="113"/>
      <c r="O153" s="113"/>
      <c r="P153" s="113"/>
      <c r="Q153" s="113"/>
      <c r="R153" s="113"/>
      <c r="S153" s="113"/>
      <c r="T153" s="113"/>
      <c r="U153" s="113"/>
      <c r="Z153" s="156"/>
    </row>
    <row r="154" spans="1:26" ht="20.100000000000001" customHeight="1" x14ac:dyDescent="0.15">
      <c r="A154" s="89"/>
      <c r="B154" s="89"/>
      <c r="C154" s="116"/>
      <c r="D154" s="113"/>
      <c r="E154" s="113"/>
      <c r="F154" s="113"/>
      <c r="G154" s="113"/>
      <c r="H154" s="113"/>
      <c r="I154" s="157"/>
      <c r="J154" s="115" t="s">
        <v>72</v>
      </c>
      <c r="K154" s="115"/>
      <c r="L154" s="115"/>
      <c r="M154" s="115"/>
      <c r="N154" s="115"/>
      <c r="O154" s="115"/>
      <c r="P154" s="115"/>
      <c r="Q154" s="115"/>
      <c r="R154" s="115"/>
      <c r="S154" s="115"/>
      <c r="T154" s="115"/>
      <c r="U154" s="113"/>
      <c r="Z154" s="156"/>
    </row>
    <row r="155" spans="1:26" ht="20.100000000000001" customHeight="1" x14ac:dyDescent="0.15">
      <c r="A155" s="89">
        <f>IFERROR(IF(AND($I153="する",OR(TRIM($I155)="", NOT(OR(IFERROR(SEARCH(" ",$I155),0)&gt;0, IFERROR(SEARCH("　",$I155),0)&gt;0)))),1001,0),3)</f>
        <v>0</v>
      </c>
      <c r="B155" s="89"/>
      <c r="C155" s="107"/>
      <c r="D155" s="108">
        <v>2</v>
      </c>
      <c r="E155" s="84" t="s">
        <v>173</v>
      </c>
      <c r="I155" s="56"/>
      <c r="J155" s="56"/>
      <c r="K155" s="56"/>
      <c r="L155" s="56"/>
      <c r="M155" s="56"/>
      <c r="N155" s="56"/>
      <c r="O155" s="56"/>
      <c r="P155" s="56"/>
      <c r="Q155" s="56"/>
      <c r="R155" s="56"/>
      <c r="S155" s="56"/>
      <c r="T155" s="56"/>
      <c r="U155" s="56"/>
      <c r="V155" s="56"/>
      <c r="W155" s="56"/>
      <c r="X155" s="56"/>
      <c r="Y155" s="56"/>
      <c r="Z155" s="112"/>
    </row>
    <row r="156" spans="1:26" ht="20.100000000000001" customHeight="1" x14ac:dyDescent="0.15">
      <c r="A156" s="89"/>
      <c r="B156" s="89"/>
      <c r="C156" s="107"/>
      <c r="D156" s="108"/>
      <c r="E156" s="113"/>
      <c r="F156" s="113"/>
      <c r="G156" s="113"/>
      <c r="H156" s="113"/>
      <c r="I156" s="119"/>
      <c r="J156" s="115" t="s">
        <v>164</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9">
        <f>IFERROR(IF(AND($I153="する",OR(TRIM($I157)="", NOT(OR(IFERROR(SEARCH(" ",$I157),0)&gt;0, IFERROR(SEARCH("　",$I157),0)&gt;0)))),1001,0),3)</f>
        <v>0</v>
      </c>
      <c r="B157" s="89"/>
      <c r="C157" s="107"/>
      <c r="D157" s="108">
        <v>3</v>
      </c>
      <c r="E157" s="84" t="s">
        <v>174</v>
      </c>
      <c r="I157" s="56"/>
      <c r="J157" s="56"/>
      <c r="K157" s="56"/>
      <c r="L157" s="56"/>
      <c r="M157" s="56"/>
      <c r="N157" s="56"/>
      <c r="O157" s="56"/>
      <c r="P157" s="56"/>
      <c r="Q157" s="56"/>
      <c r="R157" s="56"/>
      <c r="S157" s="56"/>
      <c r="T157" s="56"/>
      <c r="U157" s="56"/>
      <c r="V157" s="56"/>
      <c r="W157" s="56"/>
      <c r="X157" s="56"/>
      <c r="Y157" s="56"/>
      <c r="Z157" s="112"/>
    </row>
    <row r="158" spans="1:26" ht="20.100000000000001" customHeight="1" x14ac:dyDescent="0.15">
      <c r="A158" s="89"/>
      <c r="B158" s="89"/>
      <c r="C158" s="116"/>
      <c r="D158" s="113"/>
      <c r="E158" s="113"/>
      <c r="F158" s="113"/>
      <c r="G158" s="113"/>
      <c r="H158" s="113"/>
      <c r="I158" s="119"/>
      <c r="J158" s="115" t="s">
        <v>5</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9">
        <f>IFERROR(IF(AND($I153="する",OR(TRIM($I159)="", LEN($I159)&lt;&gt;8, NOT(ISNUMBER(VALUE($I159))), IFERROR(SEARCH("-", $I159),0)&gt;0)),1001,0),3)</f>
        <v>0</v>
      </c>
      <c r="B159" s="89"/>
      <c r="C159" s="107"/>
      <c r="D159" s="108">
        <v>4</v>
      </c>
      <c r="E159" s="84" t="s">
        <v>113</v>
      </c>
      <c r="I159" s="56"/>
      <c r="J159" s="56"/>
      <c r="K159" s="56"/>
      <c r="L159" s="56"/>
      <c r="M159" s="56"/>
      <c r="N159" s="113"/>
      <c r="O159" s="113"/>
      <c r="P159" s="113"/>
      <c r="Q159" s="113"/>
      <c r="R159" s="113"/>
      <c r="S159" s="113"/>
      <c r="T159" s="113"/>
      <c r="U159" s="113"/>
      <c r="V159" s="113"/>
      <c r="W159" s="113"/>
      <c r="X159" s="113"/>
      <c r="Y159" s="113"/>
      <c r="Z159" s="112"/>
    </row>
    <row r="160" spans="1:26" ht="20.100000000000001" customHeight="1" x14ac:dyDescent="0.15">
      <c r="A160" s="89"/>
      <c r="B160" s="89"/>
      <c r="C160" s="116"/>
      <c r="D160" s="113"/>
      <c r="E160" s="113"/>
      <c r="F160" s="113"/>
      <c r="G160" s="113"/>
      <c r="H160" s="113"/>
      <c r="I160" s="110"/>
      <c r="J160" s="115" t="s">
        <v>185</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9">
        <f>IFERROR(IF(AND($I153="する",TRIM($I161)=""),1001,0),3)</f>
        <v>0</v>
      </c>
      <c r="B161" s="89"/>
      <c r="C161" s="107"/>
      <c r="D161" s="108">
        <v>5</v>
      </c>
      <c r="E161" s="84" t="s">
        <v>0</v>
      </c>
      <c r="I161" s="60"/>
      <c r="J161" s="61"/>
      <c r="K161" s="61"/>
      <c r="L161" s="61"/>
      <c r="M161" s="61"/>
      <c r="N161" s="113"/>
      <c r="O161" s="113"/>
      <c r="P161" s="113"/>
      <c r="Q161" s="113"/>
      <c r="R161" s="113"/>
      <c r="S161" s="113"/>
      <c r="T161" s="113"/>
      <c r="U161" s="113"/>
      <c r="V161" s="113"/>
      <c r="W161" s="113"/>
      <c r="X161" s="113"/>
      <c r="Y161" s="113"/>
      <c r="Z161" s="112"/>
    </row>
    <row r="162" spans="1:27" ht="20.100000000000001" customHeight="1" x14ac:dyDescent="0.15">
      <c r="A162" s="89"/>
      <c r="B162" s="89"/>
      <c r="C162" s="107"/>
      <c r="D162" s="108"/>
      <c r="E162" s="113"/>
      <c r="F162" s="113"/>
      <c r="G162" s="113"/>
      <c r="H162" s="113"/>
      <c r="I162" s="110"/>
      <c r="J162" s="115" t="s">
        <v>201</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9">
        <f>IFERROR(IF(AND($I153="する",AND($I163&lt;&gt;"", OR(ISERROR(FIND("@"&amp;LEFT($I163,3)&amp;"@", 都道府県3))=FALSE, ISERROR(FIND("@"&amp;LEFT($I163,4)&amp;"@",都道府県4))=FALSE))=FALSE),1001,0),3)</f>
        <v>0</v>
      </c>
      <c r="B163" s="89"/>
      <c r="C163" s="107"/>
      <c r="D163" s="108">
        <v>6</v>
      </c>
      <c r="E163" s="84" t="s">
        <v>125</v>
      </c>
      <c r="I163" s="62"/>
      <c r="J163" s="62"/>
      <c r="K163" s="62"/>
      <c r="L163" s="62"/>
      <c r="M163" s="62"/>
      <c r="N163" s="62"/>
      <c r="O163" s="62"/>
      <c r="P163" s="62"/>
      <c r="Q163" s="63"/>
      <c r="R163" s="62"/>
      <c r="S163" s="62"/>
      <c r="T163" s="62"/>
      <c r="U163" s="62"/>
      <c r="V163" s="62"/>
      <c r="W163" s="62"/>
      <c r="X163" s="62"/>
      <c r="Y163" s="62"/>
      <c r="Z163" s="112"/>
    </row>
    <row r="164" spans="1:27" ht="20.100000000000001" customHeight="1" x14ac:dyDescent="0.15">
      <c r="A164" s="89"/>
      <c r="B164" s="89"/>
      <c r="C164" s="107"/>
      <c r="D164" s="108"/>
      <c r="E164" s="113"/>
      <c r="F164" s="113"/>
      <c r="G164" s="113"/>
      <c r="H164" s="113"/>
      <c r="I164" s="110"/>
      <c r="J164" s="115" t="s">
        <v>9</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9">
        <f>IFERROR(IF(AND($I153="する",NOT(AND(TRIM($I165)&lt;&gt;"",ISNUMBER(VALUE(SUBSTITUTE($I165,"-",""))),IFERROR(SEARCH("-",$I165),0)&gt;0))),1001,0),3)</f>
        <v>0</v>
      </c>
      <c r="B165" s="89"/>
      <c r="C165" s="107"/>
      <c r="D165" s="108">
        <v>7</v>
      </c>
      <c r="E165" s="84" t="s">
        <v>3</v>
      </c>
      <c r="I165" s="56"/>
      <c r="J165" s="56"/>
      <c r="K165" s="56"/>
      <c r="L165" s="56"/>
      <c r="M165" s="56"/>
      <c r="Y165" s="114"/>
      <c r="Z165" s="112"/>
    </row>
    <row r="166" spans="1:27" ht="20.100000000000001" customHeight="1" x14ac:dyDescent="0.15">
      <c r="A166" s="89"/>
      <c r="B166" s="89"/>
      <c r="C166" s="116"/>
      <c r="D166" s="113"/>
      <c r="E166" s="113"/>
      <c r="F166" s="113"/>
      <c r="G166" s="113"/>
      <c r="H166" s="113"/>
      <c r="I166" s="110"/>
      <c r="J166" s="115" t="s">
        <v>165</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9">
        <f>IFERROR(IF(AND($I153="する",AND(TRIM($I167)&lt;&gt;"",NOT(AND(ISNUMBER(VALUE(SUBSTITUTE($I167,"-",""))),IFERROR(SEARCH("-",$I167),0)&gt;0)))),1001,0),3)</f>
        <v>0</v>
      </c>
      <c r="B167" s="89"/>
      <c r="C167" s="107"/>
      <c r="D167" s="108">
        <v>8</v>
      </c>
      <c r="E167" s="84" t="s">
        <v>4</v>
      </c>
      <c r="I167" s="56"/>
      <c r="J167" s="56"/>
      <c r="K167" s="56"/>
      <c r="L167" s="56"/>
      <c r="M167" s="56"/>
      <c r="N167" s="114"/>
      <c r="O167" s="114"/>
      <c r="P167" s="114"/>
      <c r="Q167" s="114"/>
      <c r="R167" s="114"/>
      <c r="S167" s="114"/>
      <c r="T167" s="114"/>
      <c r="U167" s="114"/>
      <c r="V167" s="114"/>
      <c r="W167" s="114"/>
      <c r="X167" s="114"/>
      <c r="Y167" s="114"/>
      <c r="Z167" s="112"/>
    </row>
    <row r="168" spans="1:27" ht="20.100000000000001" customHeight="1" x14ac:dyDescent="0.15">
      <c r="A168" s="89"/>
      <c r="B168" s="89"/>
      <c r="C168" s="116"/>
      <c r="D168" s="113"/>
      <c r="E168" s="113"/>
      <c r="F168" s="113"/>
      <c r="G168" s="113"/>
      <c r="H168" s="113"/>
      <c r="I168" s="110"/>
      <c r="J168" s="115" t="s">
        <v>165</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9">
        <f>IFERROR(IF(AND($I153="する",AND(TRIM($I169)&lt;&gt;"", NOT(IFERROR(SEARCH("@",$I169),0)&gt;0))),1001,0),3)</f>
        <v>0</v>
      </c>
      <c r="B169" s="89"/>
      <c r="C169" s="107"/>
      <c r="D169" s="108">
        <v>9</v>
      </c>
      <c r="E169" s="84" t="s">
        <v>126</v>
      </c>
      <c r="I169" s="56"/>
      <c r="J169" s="56"/>
      <c r="K169" s="56"/>
      <c r="L169" s="56"/>
      <c r="M169" s="56"/>
      <c r="N169" s="56"/>
      <c r="O169" s="56"/>
      <c r="P169" s="56"/>
      <c r="Q169" s="75"/>
      <c r="R169" s="56"/>
      <c r="S169" s="56"/>
      <c r="T169" s="56"/>
      <c r="U169" s="56"/>
      <c r="V169" s="56"/>
      <c r="W169" s="56"/>
      <c r="X169" s="56"/>
      <c r="Y169" s="56"/>
      <c r="Z169" s="112"/>
    </row>
    <row r="170" spans="1:27" ht="20.100000000000001" customHeight="1" x14ac:dyDescent="0.15">
      <c r="A170" s="89"/>
      <c r="B170" s="89"/>
      <c r="C170" s="116"/>
      <c r="D170" s="113"/>
      <c r="E170" s="113"/>
      <c r="F170" s="113"/>
      <c r="G170" s="113"/>
      <c r="H170" s="113"/>
      <c r="I170" s="110"/>
      <c r="J170" s="121" t="s">
        <v>199</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9"/>
      <c r="B171" s="89"/>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9"/>
      <c r="B172" s="89"/>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9"/>
      <c r="B173" s="89"/>
      <c r="C173" s="113"/>
      <c r="D173" s="113"/>
      <c r="E173" s="113"/>
      <c r="F173" s="113"/>
      <c r="G173" s="113"/>
      <c r="H173" s="113"/>
      <c r="I173" s="113"/>
      <c r="J173" s="133"/>
      <c r="K173" s="144"/>
      <c r="L173" s="113"/>
      <c r="M173" s="113"/>
      <c r="N173" s="113"/>
      <c r="O173" s="113"/>
      <c r="P173" s="113"/>
      <c r="Q173" s="113"/>
      <c r="R173" s="113"/>
      <c r="S173" s="113"/>
      <c r="T173" s="113"/>
      <c r="U173" s="113"/>
      <c r="V173" s="113"/>
      <c r="W173" s="113"/>
      <c r="X173" s="113"/>
      <c r="Y173" s="113"/>
      <c r="Z173" s="113"/>
    </row>
    <row r="174" spans="1:27" ht="20.100000000000001" customHeight="1" x14ac:dyDescent="0.15">
      <c r="A174" s="89"/>
      <c r="B174" s="89"/>
      <c r="C174" s="100" t="s">
        <v>15</v>
      </c>
      <c r="D174" s="101"/>
      <c r="E174" s="101"/>
      <c r="F174" s="101"/>
      <c r="G174" s="101"/>
      <c r="H174" s="102"/>
      <c r="I174" s="160"/>
      <c r="J174" s="161"/>
      <c r="K174" s="161"/>
      <c r="L174" s="161"/>
    </row>
    <row r="175" spans="1:27" ht="20.100000000000001" customHeight="1" x14ac:dyDescent="0.15">
      <c r="A175" s="89"/>
      <c r="B175" s="89"/>
      <c r="C175" s="103"/>
      <c r="D175" s="135"/>
      <c r="E175" s="135"/>
      <c r="F175" s="135"/>
      <c r="G175" s="135"/>
      <c r="H175" s="135"/>
      <c r="I175" s="135"/>
      <c r="J175" s="135"/>
      <c r="K175" s="135"/>
      <c r="L175" s="135"/>
      <c r="M175" s="105"/>
      <c r="N175" s="105"/>
      <c r="O175" s="105"/>
      <c r="P175" s="105"/>
      <c r="Q175" s="162"/>
      <c r="R175" s="105"/>
      <c r="S175" s="105"/>
      <c r="T175" s="105"/>
      <c r="U175" s="105"/>
      <c r="V175" s="105"/>
      <c r="W175" s="105"/>
      <c r="X175" s="105"/>
      <c r="Y175" s="162"/>
      <c r="Z175" s="163"/>
    </row>
    <row r="176" spans="1:27" ht="20.100000000000001" customHeight="1" x14ac:dyDescent="0.15">
      <c r="A176" s="164"/>
      <c r="B176" s="89"/>
      <c r="C176" s="103"/>
      <c r="D176" s="108">
        <v>1</v>
      </c>
      <c r="E176" s="84" t="s">
        <v>197</v>
      </c>
      <c r="I176" s="36"/>
      <c r="J176" s="57"/>
      <c r="K176" s="57"/>
      <c r="L176" s="57"/>
      <c r="M176" s="57"/>
      <c r="N176" s="165"/>
      <c r="O176" s="165"/>
      <c r="P176" s="165"/>
      <c r="Q176" s="165"/>
      <c r="R176" s="165"/>
      <c r="S176" s="165"/>
      <c r="T176" s="165"/>
      <c r="U176" s="165"/>
      <c r="V176" s="113"/>
      <c r="W176" s="113"/>
      <c r="Z176" s="156"/>
    </row>
    <row r="177" spans="1:26" ht="30" customHeight="1" x14ac:dyDescent="0.15">
      <c r="A177" s="164"/>
      <c r="B177" s="89"/>
      <c r="C177" s="103"/>
      <c r="D177" s="166"/>
      <c r="E177" s="167" t="s">
        <v>198</v>
      </c>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164"/>
      <c r="B178" s="89"/>
      <c r="C178" s="103"/>
      <c r="D178" s="108">
        <v>2</v>
      </c>
      <c r="E178" s="84" t="s">
        <v>114</v>
      </c>
      <c r="I178" s="56"/>
      <c r="J178" s="57"/>
      <c r="K178" s="57"/>
      <c r="L178" s="57"/>
      <c r="M178" s="57"/>
      <c r="N178" s="165"/>
      <c r="O178" s="165"/>
      <c r="P178" s="144"/>
      <c r="Q178" s="165"/>
      <c r="R178" s="165"/>
      <c r="S178" s="165"/>
      <c r="T178" s="165"/>
      <c r="U178" s="165"/>
      <c r="V178" s="113"/>
      <c r="W178" s="113"/>
      <c r="Z178" s="156"/>
    </row>
    <row r="179" spans="1:26" ht="20.100000000000001" customHeight="1" x14ac:dyDescent="0.15">
      <c r="A179" s="164"/>
      <c r="B179" s="89"/>
      <c r="C179" s="103"/>
      <c r="D179" s="166"/>
      <c r="E179" s="167"/>
      <c r="F179" s="167"/>
      <c r="G179" s="167"/>
      <c r="H179" s="165"/>
      <c r="I179" s="168"/>
      <c r="J179" s="169" t="s">
        <v>212</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9"/>
      <c r="B180" s="89"/>
      <c r="C180" s="107"/>
      <c r="D180" s="108">
        <v>3</v>
      </c>
      <c r="E180" s="113" t="s">
        <v>74</v>
      </c>
      <c r="F180" s="113"/>
      <c r="P180" s="170"/>
      <c r="Q180" s="171"/>
      <c r="R180" s="171"/>
      <c r="S180" s="171"/>
      <c r="T180" s="171"/>
      <c r="U180" s="171"/>
      <c r="V180" s="171"/>
      <c r="W180" s="171"/>
      <c r="X180" s="171"/>
      <c r="Y180" s="171"/>
      <c r="Z180" s="112"/>
    </row>
    <row r="181" spans="1:26" ht="45" customHeight="1" x14ac:dyDescent="0.15">
      <c r="A181" s="89"/>
      <c r="B181" s="89"/>
      <c r="C181" s="107"/>
      <c r="D181" s="108"/>
      <c r="E181" s="172" t="s">
        <v>129</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9">
        <f>IFERROR(IF(COUNTIF($K183:$K186,"○")&gt;1,1001,0),3)</f>
        <v>0</v>
      </c>
      <c r="B182" s="279"/>
      <c r="C182" s="107"/>
      <c r="D182" s="108"/>
      <c r="E182" s="173" t="s">
        <v>75</v>
      </c>
      <c r="F182" s="174"/>
      <c r="G182" s="174"/>
      <c r="H182" s="174"/>
      <c r="I182" s="174"/>
      <c r="J182" s="175"/>
      <c r="K182" s="176" t="s">
        <v>76</v>
      </c>
      <c r="L182" s="177"/>
      <c r="M182" s="178"/>
      <c r="N182" s="179" t="s">
        <v>77</v>
      </c>
      <c r="O182" s="180"/>
      <c r="P182" s="180"/>
      <c r="Q182" s="180"/>
      <c r="R182" s="180"/>
      <c r="S182" s="180"/>
      <c r="T182" s="180"/>
      <c r="U182" s="180"/>
      <c r="V182" s="181"/>
      <c r="W182" s="182" t="s">
        <v>78</v>
      </c>
      <c r="X182" s="183"/>
      <c r="Y182" s="184"/>
      <c r="Z182" s="112"/>
    </row>
    <row r="183" spans="1:26" ht="20.100000000000001" customHeight="1" x14ac:dyDescent="0.15">
      <c r="A183" s="89"/>
      <c r="B183" s="89"/>
      <c r="C183" s="107"/>
      <c r="D183" s="185"/>
      <c r="E183" s="186" t="s">
        <v>79</v>
      </c>
      <c r="F183" s="187"/>
      <c r="G183" s="187"/>
      <c r="H183" s="187"/>
      <c r="I183" s="187"/>
      <c r="J183" s="188"/>
      <c r="K183" s="10"/>
      <c r="L183" s="11"/>
      <c r="M183" s="12"/>
      <c r="N183" s="189"/>
      <c r="O183" s="190"/>
      <c r="P183" s="190"/>
      <c r="Q183" s="190"/>
      <c r="R183" s="190"/>
      <c r="S183" s="190"/>
      <c r="T183" s="190"/>
      <c r="U183" s="190"/>
      <c r="V183" s="191"/>
      <c r="W183" s="192"/>
      <c r="X183" s="193"/>
      <c r="Y183" s="194"/>
      <c r="Z183" s="112"/>
    </row>
    <row r="184" spans="1:26" ht="20.100000000000001" customHeight="1" x14ac:dyDescent="0.15">
      <c r="A184" s="89">
        <f>IFERROR(IF(AND($K184="○",TRIM($N184)=""),1001,0),3)</f>
        <v>0</v>
      </c>
      <c r="B184" s="89"/>
      <c r="C184" s="107"/>
      <c r="D184" s="185"/>
      <c r="E184" s="195" t="s">
        <v>80</v>
      </c>
      <c r="F184" s="196"/>
      <c r="G184" s="196"/>
      <c r="H184" s="196"/>
      <c r="I184" s="196"/>
      <c r="J184" s="197"/>
      <c r="K184" s="13"/>
      <c r="L184" s="14"/>
      <c r="M184" s="15"/>
      <c r="N184" s="16"/>
      <c r="O184" s="8"/>
      <c r="P184" s="8"/>
      <c r="Q184" s="8"/>
      <c r="R184" s="8"/>
      <c r="S184" s="8"/>
      <c r="T184" s="8"/>
      <c r="U184" s="8"/>
      <c r="V184" s="17"/>
      <c r="W184" s="198"/>
      <c r="X184" s="199"/>
      <c r="Y184" s="200"/>
      <c r="Z184" s="112"/>
    </row>
    <row r="185" spans="1:26" ht="20.100000000000001" customHeight="1" x14ac:dyDescent="0.15">
      <c r="A185" s="89">
        <f>IFERROR(IF(AND($K185="○",TRIM($N185)=""),1001,0),3)</f>
        <v>0</v>
      </c>
      <c r="B185" s="89"/>
      <c r="C185" s="107"/>
      <c r="D185" s="185"/>
      <c r="E185" s="195" t="s">
        <v>81</v>
      </c>
      <c r="F185" s="196"/>
      <c r="G185" s="196"/>
      <c r="H185" s="196"/>
      <c r="I185" s="196"/>
      <c r="J185" s="197"/>
      <c r="K185" s="13"/>
      <c r="L185" s="14"/>
      <c r="M185" s="15"/>
      <c r="N185" s="16"/>
      <c r="O185" s="8"/>
      <c r="P185" s="8"/>
      <c r="Q185" s="8"/>
      <c r="R185" s="8"/>
      <c r="S185" s="8"/>
      <c r="T185" s="8"/>
      <c r="U185" s="8"/>
      <c r="V185" s="17"/>
      <c r="W185" s="201">
        <v>100</v>
      </c>
      <c r="X185" s="202"/>
      <c r="Y185" s="203" t="s">
        <v>128</v>
      </c>
      <c r="Z185" s="112"/>
    </row>
    <row r="186" spans="1:26" ht="20.100000000000001" customHeight="1" x14ac:dyDescent="0.15">
      <c r="A186" s="89">
        <f>IFERROR(IF(AND($K186="○",OR(TRIM($N186)="",TRIM($W186)="")),1001,0),3)</f>
        <v>0</v>
      </c>
      <c r="B186" s="89"/>
      <c r="C186" s="107"/>
      <c r="D186" s="185"/>
      <c r="E186" s="204" t="s">
        <v>82</v>
      </c>
      <c r="F186" s="205"/>
      <c r="G186" s="205"/>
      <c r="H186" s="205"/>
      <c r="I186" s="205"/>
      <c r="J186" s="206"/>
      <c r="K186" s="18"/>
      <c r="L186" s="19"/>
      <c r="M186" s="20"/>
      <c r="N186" s="16"/>
      <c r="O186" s="24"/>
      <c r="P186" s="25"/>
      <c r="Q186" s="24"/>
      <c r="R186" s="24"/>
      <c r="S186" s="24"/>
      <c r="T186" s="24"/>
      <c r="U186" s="24"/>
      <c r="V186" s="26"/>
      <c r="W186" s="27"/>
      <c r="X186" s="28"/>
      <c r="Y186" s="207" t="s">
        <v>128</v>
      </c>
      <c r="Z186" s="112"/>
    </row>
    <row r="187" spans="1:26" ht="20.100000000000001" customHeight="1" x14ac:dyDescent="0.15">
      <c r="A187" s="89"/>
      <c r="B187" s="89"/>
      <c r="C187" s="107"/>
      <c r="D187" s="185"/>
      <c r="E187" s="208"/>
      <c r="F187" s="209"/>
      <c r="G187" s="209"/>
      <c r="H187" s="209"/>
      <c r="I187" s="209"/>
      <c r="J187" s="210"/>
      <c r="K187" s="21"/>
      <c r="L187" s="22"/>
      <c r="M187" s="23"/>
      <c r="N187" s="29"/>
      <c r="O187" s="30"/>
      <c r="P187" s="31"/>
      <c r="Q187" s="30"/>
      <c r="R187" s="30"/>
      <c r="S187" s="30"/>
      <c r="T187" s="30"/>
      <c r="U187" s="30"/>
      <c r="V187" s="32"/>
      <c r="W187" s="80"/>
      <c r="X187" s="81"/>
      <c r="Y187" s="211" t="s">
        <v>128</v>
      </c>
      <c r="Z187" s="112"/>
    </row>
    <row r="188" spans="1:26" ht="20.100000000000001" customHeight="1" x14ac:dyDescent="0.15">
      <c r="A188" s="89"/>
      <c r="B188" s="89"/>
      <c r="C188" s="107"/>
      <c r="D188" s="108"/>
      <c r="E188" s="212"/>
      <c r="F188" s="212"/>
      <c r="G188" s="212"/>
      <c r="H188" s="212"/>
      <c r="I188" s="212"/>
      <c r="J188" s="212"/>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9">
        <f>IFERROR(IF(TRIM($I189)="",1001,0),3)</f>
        <v>1001</v>
      </c>
      <c r="B189" s="89"/>
      <c r="C189" s="107"/>
      <c r="D189" s="108">
        <v>4</v>
      </c>
      <c r="E189" s="84" t="s">
        <v>6</v>
      </c>
      <c r="I189" s="68"/>
      <c r="J189" s="68"/>
      <c r="K189" s="68"/>
      <c r="L189" s="68"/>
      <c r="M189" s="68"/>
      <c r="N189" s="113" t="s">
        <v>7</v>
      </c>
      <c r="O189" s="113"/>
      <c r="P189" s="113"/>
      <c r="Q189" s="113"/>
      <c r="R189" s="113"/>
      <c r="S189" s="113"/>
      <c r="T189" s="113"/>
      <c r="U189" s="113"/>
      <c r="V189" s="113"/>
      <c r="W189" s="113"/>
      <c r="X189" s="113"/>
      <c r="Y189" s="113"/>
      <c r="Z189" s="112"/>
    </row>
    <row r="190" spans="1:26" ht="20.100000000000001" customHeight="1" x14ac:dyDescent="0.15">
      <c r="A190" s="89"/>
      <c r="B190" s="89"/>
      <c r="C190" s="116"/>
      <c r="D190" s="113"/>
      <c r="E190" s="113"/>
      <c r="F190" s="113"/>
      <c r="G190" s="113"/>
      <c r="H190" s="113"/>
      <c r="I190" s="110"/>
      <c r="J190" s="115" t="s">
        <v>188</v>
      </c>
      <c r="K190" s="115"/>
      <c r="L190" s="115"/>
      <c r="M190" s="115"/>
      <c r="N190" s="115"/>
      <c r="O190" s="115"/>
      <c r="P190" s="115"/>
      <c r="Q190" s="115"/>
      <c r="R190" s="115"/>
      <c r="S190" s="115"/>
      <c r="T190" s="115"/>
      <c r="U190" s="115"/>
      <c r="V190" s="115"/>
      <c r="W190" s="115"/>
      <c r="X190" s="115"/>
      <c r="Y190" s="115"/>
      <c r="Z190" s="112"/>
    </row>
    <row r="191" spans="1:26" ht="20.100000000000001" customHeight="1" x14ac:dyDescent="0.15">
      <c r="A191" s="89"/>
      <c r="B191" s="89"/>
      <c r="C191" s="107"/>
      <c r="D191" s="108">
        <v>5</v>
      </c>
      <c r="E191" s="84" t="s">
        <v>115</v>
      </c>
      <c r="I191" s="68"/>
      <c r="J191" s="68"/>
      <c r="K191" s="68"/>
      <c r="L191" s="68"/>
      <c r="M191" s="68"/>
      <c r="N191" s="113" t="s">
        <v>7</v>
      </c>
      <c r="O191" s="68"/>
      <c r="P191" s="69"/>
      <c r="Q191" s="69"/>
      <c r="R191" s="113" t="s">
        <v>127</v>
      </c>
      <c r="S191" s="113"/>
      <c r="T191" s="113"/>
      <c r="U191" s="113"/>
      <c r="V191" s="113"/>
      <c r="W191" s="113"/>
      <c r="X191" s="113"/>
      <c r="Y191" s="113"/>
      <c r="Z191" s="112"/>
    </row>
    <row r="192" spans="1:26" ht="20.100000000000001" customHeight="1" x14ac:dyDescent="0.15">
      <c r="A192" s="89"/>
      <c r="B192" s="89"/>
      <c r="C192" s="116"/>
      <c r="D192" s="113"/>
      <c r="E192" s="113"/>
      <c r="F192" s="113"/>
      <c r="G192" s="113"/>
      <c r="H192" s="113"/>
      <c r="I192" s="110"/>
      <c r="J192" s="115" t="s">
        <v>191</v>
      </c>
      <c r="K192" s="115"/>
      <c r="L192" s="115"/>
      <c r="M192" s="115"/>
      <c r="N192" s="115"/>
      <c r="O192" s="115"/>
      <c r="P192" s="115"/>
      <c r="Q192" s="115"/>
      <c r="R192" s="115"/>
      <c r="S192" s="115"/>
      <c r="T192" s="115"/>
      <c r="U192" s="115"/>
      <c r="V192" s="115"/>
      <c r="W192" s="115"/>
      <c r="X192" s="115"/>
      <c r="Y192" s="115"/>
      <c r="Z192" s="112"/>
    </row>
    <row r="193" spans="1:27" ht="20.100000000000001" customHeight="1" x14ac:dyDescent="0.15">
      <c r="A193" s="89"/>
      <c r="B193" s="89"/>
      <c r="C193" s="107"/>
      <c r="D193" s="108">
        <v>6</v>
      </c>
      <c r="E193" s="84" t="s">
        <v>116</v>
      </c>
      <c r="I193" s="36"/>
      <c r="J193" s="37"/>
      <c r="K193" s="37"/>
      <c r="L193" s="37"/>
      <c r="M193" s="37"/>
      <c r="N193" s="113"/>
      <c r="O193" s="113"/>
      <c r="P193" s="113"/>
      <c r="Q193" s="113"/>
      <c r="R193" s="113"/>
      <c r="S193" s="113"/>
      <c r="T193" s="113"/>
      <c r="U193" s="113"/>
      <c r="V193" s="113"/>
      <c r="W193" s="113"/>
      <c r="X193" s="113"/>
      <c r="Y193" s="113"/>
      <c r="Z193" s="112"/>
    </row>
    <row r="194" spans="1:27" ht="20.100000000000001" customHeight="1" x14ac:dyDescent="0.15">
      <c r="A194" s="89"/>
      <c r="B194" s="89"/>
      <c r="C194" s="116"/>
      <c r="D194" s="113"/>
      <c r="E194" s="113"/>
      <c r="F194" s="113"/>
      <c r="G194" s="113"/>
      <c r="H194" s="113"/>
      <c r="I194" s="110"/>
      <c r="J194" s="115" t="str">
        <f>日付例&amp;"　年月日を入力してください。個人の場合や設立日が1900/3/31以前の場合は、入力不要です。"</f>
        <v>例)2024/4/1、R6/4/1　年月日を入力してください。個人の場合や設立日が1900/3/31以前の場合は、入力不要です。</v>
      </c>
      <c r="K194" s="114"/>
      <c r="L194" s="114"/>
      <c r="M194" s="114"/>
      <c r="N194" s="114"/>
      <c r="O194" s="114"/>
      <c r="P194" s="114"/>
      <c r="Q194" s="114"/>
      <c r="R194" s="114"/>
      <c r="S194" s="114"/>
      <c r="T194" s="114"/>
      <c r="U194" s="114"/>
      <c r="V194" s="114"/>
      <c r="W194" s="114"/>
      <c r="X194" s="114"/>
      <c r="Y194" s="114"/>
      <c r="Z194" s="112"/>
    </row>
    <row r="195" spans="1:27" ht="20.100000000000001" customHeight="1" x14ac:dyDescent="0.15">
      <c r="A195" s="89"/>
      <c r="B195" s="89"/>
      <c r="C195" s="107"/>
      <c r="D195" s="108">
        <v>7</v>
      </c>
      <c r="E195" s="84" t="s">
        <v>204</v>
      </c>
      <c r="I195" s="165"/>
      <c r="J195" s="165"/>
      <c r="K195" s="165"/>
      <c r="L195" s="165"/>
      <c r="M195" s="113"/>
      <c r="N195" s="113"/>
      <c r="O195" s="113"/>
      <c r="P195" s="113"/>
      <c r="Q195" s="113"/>
      <c r="R195" s="113"/>
      <c r="S195" s="113"/>
      <c r="T195" s="113"/>
      <c r="U195" s="113"/>
      <c r="V195" s="113"/>
      <c r="W195" s="113"/>
      <c r="X195" s="113"/>
      <c r="Z195" s="156"/>
    </row>
    <row r="196" spans="1:27" ht="20.100000000000001" customHeight="1" x14ac:dyDescent="0.15">
      <c r="A196" s="89">
        <f>IFERROR(IF(TRIM($I196)="",1001,0),3)</f>
        <v>1001</v>
      </c>
      <c r="B196" s="89"/>
      <c r="C196" s="107"/>
      <c r="E196" s="213" t="s">
        <v>175</v>
      </c>
      <c r="F196" s="214"/>
      <c r="G196" s="214"/>
      <c r="H196" s="215"/>
      <c r="I196" s="33"/>
      <c r="J196" s="34"/>
      <c r="K196" s="34"/>
      <c r="L196" s="34"/>
      <c r="M196" s="35"/>
      <c r="Y196" s="113"/>
      <c r="Z196" s="156"/>
    </row>
    <row r="197" spans="1:27" ht="20.100000000000001" customHeight="1" x14ac:dyDescent="0.15">
      <c r="A197" s="89">
        <f>IFERROR(IF(TRIM($I197)="",1001,0),3)</f>
        <v>1001</v>
      </c>
      <c r="B197" s="89"/>
      <c r="C197" s="107"/>
      <c r="D197" s="108"/>
      <c r="E197" s="216" t="s">
        <v>176</v>
      </c>
      <c r="F197" s="217"/>
      <c r="G197" s="217"/>
      <c r="H197" s="218"/>
      <c r="I197" s="65"/>
      <c r="J197" s="66"/>
      <c r="K197" s="66"/>
      <c r="L197" s="66"/>
      <c r="M197" s="67"/>
      <c r="Y197" s="113"/>
      <c r="Z197" s="156"/>
    </row>
    <row r="198" spans="1:27" ht="20.100000000000001" customHeight="1" x14ac:dyDescent="0.15">
      <c r="A198" s="89">
        <f>IFERROR(IF(TRIM($I198)="",1001,0),3)</f>
        <v>1001</v>
      </c>
      <c r="B198" s="89"/>
      <c r="C198" s="107"/>
      <c r="D198" s="108"/>
      <c r="E198" s="219" t="s">
        <v>177</v>
      </c>
      <c r="F198" s="220"/>
      <c r="G198" s="220"/>
      <c r="H198" s="221"/>
      <c r="I198" s="65"/>
      <c r="J198" s="66"/>
      <c r="K198" s="66"/>
      <c r="L198" s="66"/>
      <c r="M198" s="67"/>
      <c r="Y198" s="113"/>
      <c r="Z198" s="156"/>
    </row>
    <row r="199" spans="1:27" ht="20.100000000000001" customHeight="1" x14ac:dyDescent="0.15">
      <c r="A199" s="89"/>
      <c r="B199" s="89"/>
      <c r="C199" s="107"/>
      <c r="D199" s="108"/>
      <c r="E199" s="216" t="s">
        <v>178</v>
      </c>
      <c r="F199" s="217"/>
      <c r="G199" s="217"/>
      <c r="H199" s="218"/>
      <c r="I199" s="222">
        <f>I196+I197+I198</f>
        <v>0</v>
      </c>
      <c r="J199" s="223"/>
      <c r="K199" s="223"/>
      <c r="L199" s="223"/>
      <c r="M199" s="224"/>
      <c r="Y199" s="113"/>
      <c r="Z199" s="156"/>
    </row>
    <row r="200" spans="1:27" ht="20.100000000000001" customHeight="1" x14ac:dyDescent="0.15">
      <c r="A200" s="89">
        <f>IFERROR(IF(TRIM($I200)="",1001,0),3)</f>
        <v>1001</v>
      </c>
      <c r="B200" s="89"/>
      <c r="C200" s="107"/>
      <c r="D200" s="108"/>
      <c r="E200" s="225" t="s">
        <v>179</v>
      </c>
      <c r="F200" s="226"/>
      <c r="G200" s="226"/>
      <c r="H200" s="227"/>
      <c r="I200" s="77"/>
      <c r="J200" s="78"/>
      <c r="K200" s="78"/>
      <c r="L200" s="78"/>
      <c r="M200" s="79"/>
      <c r="Y200" s="113"/>
      <c r="Z200" s="156"/>
    </row>
    <row r="201" spans="1:27" ht="20.100000000000001" customHeight="1" x14ac:dyDescent="0.15">
      <c r="A201" s="89"/>
      <c r="B201" s="89"/>
      <c r="C201" s="107"/>
      <c r="D201" s="108"/>
      <c r="E201" s="228"/>
      <c r="F201" s="229"/>
      <c r="G201" s="230"/>
      <c r="H201" s="230"/>
      <c r="I201" s="231"/>
      <c r="J201" s="230"/>
      <c r="K201" s="230"/>
      <c r="Y201" s="113"/>
      <c r="Z201" s="156"/>
    </row>
    <row r="202" spans="1:27" ht="20.100000000000001" customHeight="1" x14ac:dyDescent="0.15">
      <c r="A202" s="89"/>
      <c r="B202" s="89"/>
      <c r="C202" s="107"/>
      <c r="D202" s="108">
        <v>8</v>
      </c>
      <c r="E202" s="84" t="s">
        <v>83</v>
      </c>
      <c r="I202" s="56"/>
      <c r="J202" s="37"/>
      <c r="K202" s="37"/>
      <c r="L202" s="37"/>
      <c r="M202" s="37"/>
      <c r="N202" s="113"/>
      <c r="O202" s="113"/>
      <c r="P202" s="113"/>
      <c r="Q202" s="113"/>
      <c r="R202" s="113"/>
      <c r="S202" s="113"/>
      <c r="T202" s="113"/>
      <c r="U202" s="113"/>
      <c r="V202" s="113"/>
      <c r="W202" s="113"/>
      <c r="X202" s="113"/>
      <c r="Y202" s="113"/>
      <c r="Z202" s="112"/>
    </row>
    <row r="203" spans="1:27" ht="60" customHeight="1" x14ac:dyDescent="0.15">
      <c r="A203" s="89"/>
      <c r="B203" s="89"/>
      <c r="C203" s="116"/>
      <c r="D203" s="113"/>
      <c r="E203" s="113"/>
      <c r="F203" s="113"/>
      <c r="G203" s="113"/>
      <c r="H203" s="113"/>
      <c r="I203" s="110"/>
      <c r="J203" s="232" t="s">
        <v>193</v>
      </c>
      <c r="K203" s="232"/>
      <c r="L203" s="232"/>
      <c r="M203" s="232"/>
      <c r="N203" s="232"/>
      <c r="O203" s="232"/>
      <c r="P203" s="232"/>
      <c r="Q203" s="232"/>
      <c r="R203" s="232"/>
      <c r="S203" s="232"/>
      <c r="T203" s="232"/>
      <c r="U203" s="232"/>
      <c r="V203" s="232"/>
      <c r="W203" s="232"/>
      <c r="X203" s="232"/>
      <c r="Y203" s="232"/>
      <c r="Z203" s="112"/>
    </row>
    <row r="204" spans="1:27" ht="20.100000000000001" customHeight="1" x14ac:dyDescent="0.15">
      <c r="A204" s="89"/>
      <c r="B204" s="89"/>
      <c r="C204" s="127"/>
      <c r="D204" s="128"/>
      <c r="E204" s="128"/>
      <c r="F204" s="128"/>
      <c r="G204" s="128"/>
      <c r="H204" s="128"/>
      <c r="I204" s="128"/>
      <c r="J204" s="129"/>
      <c r="K204" s="129"/>
      <c r="L204" s="233"/>
      <c r="M204" s="233"/>
      <c r="N204" s="158"/>
      <c r="O204" s="129"/>
      <c r="P204" s="152"/>
      <c r="Q204" s="152"/>
      <c r="R204" s="152"/>
      <c r="S204" s="158"/>
      <c r="T204" s="158"/>
      <c r="U204" s="158"/>
      <c r="V204" s="158"/>
      <c r="W204" s="158"/>
      <c r="X204" s="158"/>
      <c r="Y204" s="129"/>
      <c r="Z204" s="131"/>
    </row>
    <row r="205" spans="1:27" ht="20.100000000000001" customHeight="1" x14ac:dyDescent="0.15">
      <c r="A205" s="89"/>
      <c r="B205" s="89"/>
      <c r="C205" s="113"/>
      <c r="D205" s="113"/>
      <c r="E205" s="113"/>
      <c r="F205" s="113"/>
      <c r="G205" s="113"/>
      <c r="H205" s="113"/>
      <c r="I205" s="113"/>
      <c r="J205" s="133"/>
      <c r="K205" s="133"/>
      <c r="L205" s="234"/>
      <c r="M205" s="133"/>
      <c r="N205" s="159"/>
      <c r="O205" s="133"/>
      <c r="P205" s="153"/>
      <c r="Q205" s="153"/>
      <c r="R205" s="153"/>
      <c r="S205" s="159"/>
      <c r="T205" s="159"/>
      <c r="U205" s="159"/>
      <c r="V205" s="159"/>
      <c r="W205" s="159"/>
      <c r="X205" s="159"/>
      <c r="Y205" s="133"/>
      <c r="Z205" s="113"/>
    </row>
    <row r="206" spans="1:27" ht="20.100000000000001" customHeight="1" x14ac:dyDescent="0.15">
      <c r="A206" s="89"/>
      <c r="B206" s="89"/>
      <c r="C206" s="113"/>
      <c r="D206" s="113"/>
      <c r="E206" s="113"/>
      <c r="F206" s="113"/>
      <c r="G206" s="113"/>
      <c r="H206" s="113"/>
      <c r="I206" s="113"/>
      <c r="J206" s="133"/>
      <c r="K206" s="133"/>
      <c r="L206" s="235"/>
      <c r="M206" s="113"/>
      <c r="N206" s="236"/>
      <c r="O206" s="113"/>
      <c r="P206" s="154"/>
      <c r="Q206" s="154"/>
      <c r="R206" s="154"/>
      <c r="S206" s="236"/>
      <c r="T206" s="236"/>
      <c r="U206" s="236"/>
      <c r="V206" s="236"/>
      <c r="W206" s="236"/>
      <c r="X206" s="236"/>
      <c r="Y206" s="236"/>
      <c r="Z206" s="113"/>
      <c r="AA206" s="236"/>
    </row>
    <row r="207" spans="1:27" ht="20.100000000000001" customHeight="1" x14ac:dyDescent="0.15">
      <c r="A207" s="89"/>
      <c r="B207" s="89"/>
      <c r="C207" s="100" t="s">
        <v>16</v>
      </c>
      <c r="D207" s="101"/>
      <c r="E207" s="101"/>
      <c r="F207" s="101"/>
      <c r="G207" s="101"/>
      <c r="H207" s="102"/>
      <c r="I207" s="237"/>
      <c r="L207" s="238"/>
      <c r="N207" s="145"/>
      <c r="P207" s="239"/>
      <c r="Q207" s="239"/>
      <c r="R207" s="239"/>
      <c r="S207" s="145"/>
      <c r="T207" s="145"/>
      <c r="U207" s="145"/>
      <c r="V207" s="145"/>
      <c r="W207" s="145"/>
      <c r="X207" s="145"/>
      <c r="Y207" s="145"/>
      <c r="AA207" s="145"/>
    </row>
    <row r="208" spans="1:27" ht="20.100000000000001" customHeight="1" x14ac:dyDescent="0.15">
      <c r="A208" s="89"/>
      <c r="B208" s="89"/>
      <c r="C208" s="103"/>
      <c r="D208" s="104"/>
      <c r="E208" s="104"/>
      <c r="F208" s="104"/>
      <c r="G208" s="104"/>
      <c r="H208" s="104"/>
      <c r="I208" s="104"/>
      <c r="J208" s="105"/>
      <c r="K208" s="105"/>
      <c r="L208" s="162"/>
      <c r="M208" s="162"/>
      <c r="N208" s="149"/>
      <c r="O208" s="149"/>
      <c r="P208" s="240"/>
      <c r="Q208" s="240"/>
      <c r="R208" s="240"/>
      <c r="S208" s="149"/>
      <c r="T208" s="149"/>
      <c r="U208" s="149"/>
      <c r="V208" s="149"/>
      <c r="W208" s="149"/>
      <c r="X208" s="149"/>
      <c r="Y208" s="149"/>
      <c r="Z208" s="106"/>
      <c r="AA208" s="145"/>
    </row>
    <row r="209" spans="1:27" ht="15.75" hidden="1" customHeight="1" x14ac:dyDescent="0.15">
      <c r="A209" s="89"/>
      <c r="B209" s="89"/>
      <c r="C209" s="103"/>
      <c r="D209" s="104"/>
      <c r="E209" s="104"/>
      <c r="F209" s="104"/>
      <c r="G209" s="104"/>
      <c r="H209" s="104"/>
      <c r="I209" s="104"/>
      <c r="J209" s="113"/>
      <c r="K209" s="113"/>
      <c r="L209" s="235"/>
      <c r="M209" s="235"/>
      <c r="N209" s="236"/>
      <c r="O209" s="236"/>
      <c r="P209" s="154"/>
      <c r="Q209" s="154"/>
      <c r="R209" s="154"/>
      <c r="S209" s="236"/>
      <c r="T209" s="236"/>
      <c r="U209" s="236"/>
      <c r="V209" s="236"/>
      <c r="W209" s="236"/>
      <c r="X209" s="236"/>
      <c r="Y209" s="236"/>
      <c r="Z209" s="112"/>
      <c r="AA209" s="145"/>
    </row>
    <row r="210" spans="1:27" ht="20.100000000000001" customHeight="1" x14ac:dyDescent="0.15">
      <c r="A210" s="89">
        <f>IFERROR(IF(OR(TRIM($I210)="",OR(NOT(ISNUMBER(VALUE($P210))), TRIM($P210)="", LEN($P210)&lt;&gt;6)),1001,0),3)</f>
        <v>1001</v>
      </c>
      <c r="B210" s="89"/>
      <c r="C210" s="107"/>
      <c r="D210" s="108">
        <v>1</v>
      </c>
      <c r="E210" s="84" t="s">
        <v>117</v>
      </c>
      <c r="I210" s="56"/>
      <c r="J210" s="56"/>
      <c r="K210" s="56"/>
      <c r="L210" s="56"/>
      <c r="M210" s="56"/>
      <c r="N210" s="144" t="s">
        <v>66</v>
      </c>
      <c r="O210" s="241" t="s">
        <v>64</v>
      </c>
      <c r="P210" s="1"/>
      <c r="Q210" s="113" t="s">
        <v>65</v>
      </c>
      <c r="T210" s="113"/>
      <c r="Y210" s="113"/>
      <c r="Z210" s="112"/>
    </row>
    <row r="211" spans="1:27" ht="30" customHeight="1" x14ac:dyDescent="0.15">
      <c r="A211" s="89"/>
      <c r="B211" s="89"/>
      <c r="C211" s="116"/>
      <c r="D211" s="113"/>
      <c r="E211" s="113"/>
      <c r="F211" s="113"/>
      <c r="G211" s="113"/>
      <c r="H211" s="113"/>
      <c r="I211" s="119"/>
      <c r="J211" s="136" t="s">
        <v>121</v>
      </c>
      <c r="K211" s="169"/>
      <c r="L211" s="169"/>
      <c r="M211" s="169"/>
      <c r="N211" s="169"/>
      <c r="O211" s="169"/>
      <c r="P211" s="169"/>
      <c r="Q211" s="169"/>
      <c r="R211" s="169"/>
      <c r="S211" s="169"/>
      <c r="T211" s="169"/>
      <c r="U211" s="169"/>
      <c r="V211" s="169"/>
      <c r="W211" s="169"/>
      <c r="X211" s="169"/>
      <c r="Y211" s="169"/>
      <c r="Z211" s="112"/>
    </row>
    <row r="212" spans="1:27" ht="20.100000000000001" customHeight="1" x14ac:dyDescent="0.15">
      <c r="A212" s="89">
        <f>IFERROR(IF(TRIM($I212)="",1001,0),3)</f>
        <v>1001</v>
      </c>
      <c r="B212" s="89"/>
      <c r="C212" s="107"/>
      <c r="D212" s="108">
        <v>2</v>
      </c>
      <c r="E212" s="84" t="s">
        <v>84</v>
      </c>
      <c r="I212" s="36"/>
      <c r="J212" s="56"/>
      <c r="K212" s="56"/>
      <c r="L212" s="56"/>
      <c r="M212" s="56"/>
      <c r="N212" s="241"/>
      <c r="O212" s="113"/>
      <c r="P212" s="113"/>
      <c r="Q212" s="113"/>
      <c r="R212" s="113"/>
      <c r="S212" s="113"/>
      <c r="T212" s="113"/>
      <c r="U212" s="113"/>
      <c r="V212" s="113"/>
      <c r="W212" s="113"/>
      <c r="X212" s="113"/>
      <c r="Y212" s="113"/>
      <c r="Z212" s="112"/>
    </row>
    <row r="213" spans="1:27" ht="30" customHeight="1" x14ac:dyDescent="0.15">
      <c r="A213" s="89"/>
      <c r="B213" s="89"/>
      <c r="C213" s="116"/>
      <c r="D213" s="113"/>
      <c r="E213" s="113"/>
      <c r="F213" s="113"/>
      <c r="G213" s="113"/>
      <c r="H213" s="113"/>
      <c r="I213" s="119"/>
      <c r="J213" s="115" t="str">
        <f>日付例&amp;"　年月日を入力してください。"</f>
        <v>例)2024/4/1、R6/4/1　年月日を入力してください。</v>
      </c>
      <c r="K213" s="115"/>
      <c r="L213" s="115"/>
      <c r="M213" s="115"/>
      <c r="N213" s="115"/>
      <c r="O213" s="115"/>
      <c r="P213" s="115"/>
      <c r="Q213" s="115"/>
      <c r="R213" s="115"/>
      <c r="S213" s="115"/>
      <c r="T213" s="115"/>
      <c r="U213" s="115"/>
      <c r="V213" s="115"/>
      <c r="W213" s="115"/>
      <c r="X213" s="115"/>
      <c r="Y213" s="115"/>
      <c r="Z213" s="112"/>
    </row>
    <row r="214" spans="1:27" ht="20.100000000000001" customHeight="1" x14ac:dyDescent="0.15">
      <c r="A214" s="89"/>
      <c r="B214" s="89"/>
      <c r="C214" s="116"/>
      <c r="D214" s="108">
        <v>3</v>
      </c>
      <c r="E214" s="84" t="s">
        <v>161</v>
      </c>
      <c r="G214" s="113"/>
      <c r="H214" s="113"/>
      <c r="I214" s="119"/>
      <c r="J214" s="115"/>
      <c r="K214" s="115"/>
      <c r="L214" s="115"/>
      <c r="M214" s="115"/>
      <c r="N214" s="115"/>
      <c r="O214" s="115"/>
      <c r="P214" s="115"/>
      <c r="Q214" s="115"/>
      <c r="R214" s="115"/>
      <c r="S214" s="115"/>
      <c r="T214" s="115"/>
      <c r="U214" s="115"/>
      <c r="V214" s="115"/>
      <c r="W214" s="115"/>
      <c r="X214" s="115"/>
      <c r="Y214" s="115"/>
      <c r="Z214" s="112"/>
    </row>
    <row r="215" spans="1:27" ht="45" customHeight="1" x14ac:dyDescent="0.15">
      <c r="A215" s="89"/>
      <c r="B215" s="89"/>
      <c r="C215" s="103"/>
      <c r="E215" s="242" t="s">
        <v>203</v>
      </c>
      <c r="F215" s="242"/>
      <c r="G215" s="242"/>
      <c r="H215" s="242"/>
      <c r="I215" s="242"/>
      <c r="J215" s="242"/>
      <c r="K215" s="242"/>
      <c r="L215" s="242"/>
      <c r="M215" s="242"/>
      <c r="N215" s="242"/>
      <c r="O215" s="242"/>
      <c r="P215" s="242"/>
      <c r="Q215" s="242"/>
      <c r="R215" s="242"/>
      <c r="S215" s="242"/>
      <c r="T215" s="242"/>
      <c r="U215" s="242"/>
      <c r="V215" s="242"/>
      <c r="W215" s="242"/>
      <c r="X215" s="242"/>
      <c r="Y215" s="242"/>
      <c r="Z215" s="112"/>
      <c r="AA215" s="145"/>
    </row>
    <row r="216" spans="1:27" ht="30" customHeight="1" x14ac:dyDescent="0.15">
      <c r="A216" s="89">
        <f>IFERROR(IF(COUNTIF($L217:$L246,"○")&lt;1,1001,0),3)</f>
        <v>1001</v>
      </c>
      <c r="B216" s="279"/>
      <c r="C216" s="107"/>
      <c r="E216" s="173" t="s">
        <v>192</v>
      </c>
      <c r="F216" s="174"/>
      <c r="G216" s="174"/>
      <c r="H216" s="174"/>
      <c r="I216" s="174"/>
      <c r="J216" s="174"/>
      <c r="K216" s="243"/>
      <c r="L216" s="244" t="s">
        <v>8</v>
      </c>
      <c r="M216" s="245"/>
      <c r="N216" s="246" t="s">
        <v>196</v>
      </c>
      <c r="O216" s="247"/>
      <c r="P216" s="248" t="s">
        <v>120</v>
      </c>
      <c r="Q216" s="249"/>
      <c r="R216" s="248" t="s">
        <v>166</v>
      </c>
      <c r="S216" s="249"/>
      <c r="T216" s="250"/>
      <c r="U216" s="251" t="s">
        <v>194</v>
      </c>
      <c r="V216" s="252"/>
      <c r="W216" s="253"/>
      <c r="X216" s="254" t="s">
        <v>195</v>
      </c>
      <c r="Y216" s="255"/>
      <c r="Z216" s="112"/>
      <c r="AA216" s="236"/>
    </row>
    <row r="217" spans="1:27" ht="20.100000000000001" customHeight="1" x14ac:dyDescent="0.15">
      <c r="A217" s="89">
        <f>IFERROR(IF(AND($L217="○", OR(TRIM($N217)="",TRIM($P217)="",TRIM($R217)="")),1001,0),3)</f>
        <v>0</v>
      </c>
      <c r="B217" s="89"/>
      <c r="C217" s="107"/>
      <c r="E217" s="256" t="s">
        <v>85</v>
      </c>
      <c r="F217" s="257" t="s">
        <v>130</v>
      </c>
      <c r="G217" s="258"/>
      <c r="H217" s="258"/>
      <c r="I217" s="258"/>
      <c r="J217" s="258"/>
      <c r="K217" s="259"/>
      <c r="L217" s="58"/>
      <c r="M217" s="59"/>
      <c r="N217" s="54"/>
      <c r="O217" s="55"/>
      <c r="P217" s="50"/>
      <c r="Q217" s="51"/>
      <c r="R217" s="45"/>
      <c r="S217" s="46"/>
      <c r="T217" s="47"/>
      <c r="U217" s="4"/>
      <c r="V217" s="41"/>
      <c r="W217" s="42"/>
      <c r="X217" s="4"/>
      <c r="Y217" s="5"/>
      <c r="Z217" s="112"/>
      <c r="AA217" s="236"/>
    </row>
    <row r="218" spans="1:27" ht="20.100000000000001" customHeight="1" x14ac:dyDescent="0.15">
      <c r="A218" s="89">
        <f>IFERROR(IF(AND($L218="○", OR(TRIM($N218)="",TRIM($P218)="",TRIM($R218)="")),1001,0),3)</f>
        <v>0</v>
      </c>
      <c r="B218" s="89"/>
      <c r="C218" s="107"/>
      <c r="E218" s="260" t="s">
        <v>86</v>
      </c>
      <c r="F218" s="261" t="s">
        <v>131</v>
      </c>
      <c r="G218" s="262"/>
      <c r="H218" s="262"/>
      <c r="I218" s="262"/>
      <c r="J218" s="262"/>
      <c r="K218" s="263"/>
      <c r="L218" s="52"/>
      <c r="M218" s="53"/>
      <c r="N218" s="48"/>
      <c r="O218" s="49"/>
      <c r="P218" s="43"/>
      <c r="Q218" s="44"/>
      <c r="R218" s="38"/>
      <c r="S218" s="39"/>
      <c r="T218" s="40"/>
      <c r="U218" s="2"/>
      <c r="V218" s="8"/>
      <c r="W218" s="9"/>
      <c r="X218" s="2"/>
      <c r="Y218" s="3"/>
      <c r="Z218" s="112"/>
      <c r="AA218" s="236"/>
    </row>
    <row r="219" spans="1:27" ht="20.100000000000001" customHeight="1" x14ac:dyDescent="0.15">
      <c r="A219" s="89">
        <f>IFERROR(IF(AND($L219="○", OR(TRIM($N219)="",TRIM($P219)="",TRIM($R219)="")),1001,0),3)</f>
        <v>0</v>
      </c>
      <c r="B219" s="89"/>
      <c r="C219" s="107"/>
      <c r="E219" s="260" t="s">
        <v>87</v>
      </c>
      <c r="F219" s="261" t="s">
        <v>132</v>
      </c>
      <c r="G219" s="262"/>
      <c r="H219" s="262"/>
      <c r="I219" s="262"/>
      <c r="J219" s="262"/>
      <c r="K219" s="263"/>
      <c r="L219" s="52"/>
      <c r="M219" s="53"/>
      <c r="N219" s="48"/>
      <c r="O219" s="49"/>
      <c r="P219" s="43"/>
      <c r="Q219" s="44"/>
      <c r="R219" s="38"/>
      <c r="S219" s="39"/>
      <c r="T219" s="40"/>
      <c r="U219" s="2"/>
      <c r="V219" s="8"/>
      <c r="W219" s="9"/>
      <c r="X219" s="2"/>
      <c r="Y219" s="3"/>
      <c r="Z219" s="112"/>
      <c r="AA219" s="236"/>
    </row>
    <row r="220" spans="1:27" ht="20.100000000000001" customHeight="1" x14ac:dyDescent="0.15">
      <c r="A220" s="89">
        <f>IFERROR(IF(AND($L220="○", OR(TRIM($N220)="",TRIM($P220)="",TRIM($R220)="")),1001,0),3)</f>
        <v>0</v>
      </c>
      <c r="B220" s="89"/>
      <c r="C220" s="107"/>
      <c r="E220" s="260" t="s">
        <v>88</v>
      </c>
      <c r="F220" s="261" t="s">
        <v>133</v>
      </c>
      <c r="G220" s="262"/>
      <c r="H220" s="262"/>
      <c r="I220" s="262"/>
      <c r="J220" s="262"/>
      <c r="K220" s="263"/>
      <c r="L220" s="52"/>
      <c r="M220" s="53"/>
      <c r="N220" s="48"/>
      <c r="O220" s="49"/>
      <c r="P220" s="43"/>
      <c r="Q220" s="44"/>
      <c r="R220" s="38"/>
      <c r="S220" s="39"/>
      <c r="T220" s="40"/>
      <c r="U220" s="2"/>
      <c r="V220" s="8"/>
      <c r="W220" s="9"/>
      <c r="X220" s="2"/>
      <c r="Y220" s="3"/>
      <c r="Z220" s="112"/>
      <c r="AA220" s="236"/>
    </row>
    <row r="221" spans="1:27" ht="20.100000000000001" customHeight="1" x14ac:dyDescent="0.15">
      <c r="A221" s="89">
        <f>IFERROR(IF(AND($L221="○", OR(TRIM($N221)="",TRIM($P221)="",TRIM($R221)="")),1001,0),3)</f>
        <v>0</v>
      </c>
      <c r="B221" s="89"/>
      <c r="C221" s="107"/>
      <c r="E221" s="260" t="s">
        <v>159</v>
      </c>
      <c r="F221" s="261" t="s">
        <v>134</v>
      </c>
      <c r="G221" s="262"/>
      <c r="H221" s="262"/>
      <c r="I221" s="262"/>
      <c r="J221" s="262"/>
      <c r="K221" s="263"/>
      <c r="L221" s="52"/>
      <c r="M221" s="53"/>
      <c r="N221" s="48"/>
      <c r="O221" s="49"/>
      <c r="P221" s="43"/>
      <c r="Q221" s="44"/>
      <c r="R221" s="38"/>
      <c r="S221" s="39"/>
      <c r="T221" s="40"/>
      <c r="U221" s="2"/>
      <c r="V221" s="8"/>
      <c r="W221" s="9"/>
      <c r="X221" s="2"/>
      <c r="Y221" s="3"/>
      <c r="Z221" s="112"/>
      <c r="AA221" s="236"/>
    </row>
    <row r="222" spans="1:27" ht="20.100000000000001" customHeight="1" x14ac:dyDescent="0.15">
      <c r="A222" s="89">
        <f>IFERROR(IF(AND($L222="○", OR(TRIM($N222)="",TRIM($P222)="",TRIM($R222)="")),1001,0),3)</f>
        <v>0</v>
      </c>
      <c r="B222" s="89"/>
      <c r="C222" s="107"/>
      <c r="E222" s="260" t="s">
        <v>89</v>
      </c>
      <c r="F222" s="261" t="s">
        <v>135</v>
      </c>
      <c r="G222" s="262"/>
      <c r="H222" s="262"/>
      <c r="I222" s="262"/>
      <c r="J222" s="262"/>
      <c r="K222" s="263"/>
      <c r="L222" s="52"/>
      <c r="M222" s="53"/>
      <c r="N222" s="48"/>
      <c r="O222" s="49"/>
      <c r="P222" s="43"/>
      <c r="Q222" s="44"/>
      <c r="R222" s="38"/>
      <c r="S222" s="39"/>
      <c r="T222" s="40"/>
      <c r="U222" s="2"/>
      <c r="V222" s="8"/>
      <c r="W222" s="9"/>
      <c r="X222" s="2"/>
      <c r="Y222" s="3"/>
      <c r="Z222" s="112"/>
      <c r="AA222" s="236"/>
    </row>
    <row r="223" spans="1:27" ht="20.100000000000001" customHeight="1" x14ac:dyDescent="0.15">
      <c r="A223" s="89">
        <f>IFERROR(IF(AND($L223="○", OR(TRIM($N223)="",TRIM($P223)="",TRIM($R223)="")),1001,0),3)</f>
        <v>0</v>
      </c>
      <c r="B223" s="89"/>
      <c r="C223" s="107"/>
      <c r="E223" s="260" t="s">
        <v>90</v>
      </c>
      <c r="F223" s="261" t="s">
        <v>136</v>
      </c>
      <c r="G223" s="262"/>
      <c r="H223" s="262"/>
      <c r="I223" s="262"/>
      <c r="J223" s="262"/>
      <c r="K223" s="263"/>
      <c r="L223" s="52"/>
      <c r="M223" s="53"/>
      <c r="N223" s="48"/>
      <c r="O223" s="49"/>
      <c r="P223" s="43"/>
      <c r="Q223" s="44"/>
      <c r="R223" s="38"/>
      <c r="S223" s="39"/>
      <c r="T223" s="40"/>
      <c r="U223" s="2"/>
      <c r="V223" s="8"/>
      <c r="W223" s="9"/>
      <c r="X223" s="2"/>
      <c r="Y223" s="3"/>
      <c r="Z223" s="112"/>
      <c r="AA223" s="236"/>
    </row>
    <row r="224" spans="1:27" ht="20.100000000000001" customHeight="1" x14ac:dyDescent="0.15">
      <c r="A224" s="89">
        <f>IFERROR(IF(AND($L224="○", OR(TRIM($N224)="",TRIM($P224)="",TRIM($R224)="")),1001,0),3)</f>
        <v>0</v>
      </c>
      <c r="B224" s="89"/>
      <c r="C224" s="107"/>
      <c r="E224" s="260" t="s">
        <v>91</v>
      </c>
      <c r="F224" s="261" t="s">
        <v>137</v>
      </c>
      <c r="G224" s="262"/>
      <c r="H224" s="262"/>
      <c r="I224" s="262"/>
      <c r="J224" s="262"/>
      <c r="K224" s="263"/>
      <c r="L224" s="52"/>
      <c r="M224" s="53"/>
      <c r="N224" s="48"/>
      <c r="O224" s="49"/>
      <c r="P224" s="43"/>
      <c r="Q224" s="44"/>
      <c r="R224" s="38"/>
      <c r="S224" s="39"/>
      <c r="T224" s="40"/>
      <c r="U224" s="2"/>
      <c r="V224" s="8"/>
      <c r="W224" s="9"/>
      <c r="X224" s="2"/>
      <c r="Y224" s="3"/>
      <c r="Z224" s="112"/>
      <c r="AA224" s="236"/>
    </row>
    <row r="225" spans="1:27" ht="20.100000000000001" customHeight="1" x14ac:dyDescent="0.15">
      <c r="A225" s="89">
        <f>IFERROR(IF(AND($L225="○", OR(TRIM($N225)="",TRIM($P225)="",TRIM($R225)="")),1001,0),3)</f>
        <v>0</v>
      </c>
      <c r="B225" s="89"/>
      <c r="C225" s="107"/>
      <c r="E225" s="260" t="s">
        <v>92</v>
      </c>
      <c r="F225" s="261" t="s">
        <v>138</v>
      </c>
      <c r="G225" s="262"/>
      <c r="H225" s="262"/>
      <c r="I225" s="262"/>
      <c r="J225" s="262"/>
      <c r="K225" s="263"/>
      <c r="L225" s="52"/>
      <c r="M225" s="53"/>
      <c r="N225" s="48"/>
      <c r="O225" s="49"/>
      <c r="P225" s="43"/>
      <c r="Q225" s="44"/>
      <c r="R225" s="38"/>
      <c r="S225" s="39"/>
      <c r="T225" s="40"/>
      <c r="U225" s="2"/>
      <c r="V225" s="8"/>
      <c r="W225" s="9"/>
      <c r="X225" s="2"/>
      <c r="Y225" s="3"/>
      <c r="Z225" s="112"/>
      <c r="AA225" s="236"/>
    </row>
    <row r="226" spans="1:27" ht="20.100000000000001" customHeight="1" x14ac:dyDescent="0.15">
      <c r="A226" s="89">
        <f>IFERROR(IF(AND($L226="○", OR(TRIM($N226)="",TRIM($P226)="",TRIM($R226)="")),1001,0),3)</f>
        <v>0</v>
      </c>
      <c r="B226" s="89"/>
      <c r="C226" s="107"/>
      <c r="E226" s="260" t="s">
        <v>93</v>
      </c>
      <c r="F226" s="261" t="s">
        <v>139</v>
      </c>
      <c r="G226" s="262"/>
      <c r="H226" s="262"/>
      <c r="I226" s="262"/>
      <c r="J226" s="262"/>
      <c r="K226" s="263"/>
      <c r="L226" s="52"/>
      <c r="M226" s="53"/>
      <c r="N226" s="48"/>
      <c r="O226" s="49"/>
      <c r="P226" s="43"/>
      <c r="Q226" s="44"/>
      <c r="R226" s="38"/>
      <c r="S226" s="39"/>
      <c r="T226" s="40"/>
      <c r="U226" s="2"/>
      <c r="V226" s="8"/>
      <c r="W226" s="9"/>
      <c r="X226" s="2"/>
      <c r="Y226" s="3"/>
      <c r="Z226" s="112"/>
      <c r="AA226" s="236"/>
    </row>
    <row r="227" spans="1:27" ht="20.100000000000001" customHeight="1" x14ac:dyDescent="0.15">
      <c r="A227" s="89">
        <f>IFERROR(IF(AND($L227="○", OR(TRIM($N227)="",TRIM($P227)="",TRIM($R227)="")),1001,0),3)</f>
        <v>0</v>
      </c>
      <c r="B227" s="89"/>
      <c r="C227" s="107"/>
      <c r="E227" s="260" t="s">
        <v>94</v>
      </c>
      <c r="F227" s="261" t="s">
        <v>140</v>
      </c>
      <c r="G227" s="262"/>
      <c r="H227" s="262"/>
      <c r="I227" s="262"/>
      <c r="J227" s="262"/>
      <c r="K227" s="263"/>
      <c r="L227" s="52"/>
      <c r="M227" s="53"/>
      <c r="N227" s="48"/>
      <c r="O227" s="49"/>
      <c r="P227" s="43"/>
      <c r="Q227" s="44"/>
      <c r="R227" s="38"/>
      <c r="S227" s="39"/>
      <c r="T227" s="40"/>
      <c r="U227" s="2"/>
      <c r="V227" s="8"/>
      <c r="W227" s="9"/>
      <c r="X227" s="2"/>
      <c r="Y227" s="3"/>
      <c r="Z227" s="112"/>
      <c r="AA227" s="236"/>
    </row>
    <row r="228" spans="1:27" ht="20.100000000000001" customHeight="1" x14ac:dyDescent="0.15">
      <c r="A228" s="89">
        <f>IFERROR(IF(AND($L228="○", OR(TRIM($N228)="",TRIM($P228)="",TRIM($R228)="")),1001,0),3)</f>
        <v>0</v>
      </c>
      <c r="B228" s="89"/>
      <c r="C228" s="107"/>
      <c r="E228" s="260" t="s">
        <v>95</v>
      </c>
      <c r="F228" s="261" t="s">
        <v>141</v>
      </c>
      <c r="G228" s="262"/>
      <c r="H228" s="262"/>
      <c r="I228" s="262"/>
      <c r="J228" s="262"/>
      <c r="K228" s="263"/>
      <c r="L228" s="52"/>
      <c r="M228" s="53"/>
      <c r="N228" s="48"/>
      <c r="O228" s="49"/>
      <c r="P228" s="43"/>
      <c r="Q228" s="44"/>
      <c r="R228" s="38"/>
      <c r="S228" s="39"/>
      <c r="T228" s="40"/>
      <c r="U228" s="2"/>
      <c r="V228" s="8"/>
      <c r="W228" s="9"/>
      <c r="X228" s="2"/>
      <c r="Y228" s="3"/>
      <c r="Z228" s="112"/>
      <c r="AA228" s="236"/>
    </row>
    <row r="229" spans="1:27" ht="20.100000000000001" customHeight="1" x14ac:dyDescent="0.15">
      <c r="A229" s="89">
        <f>IFERROR(IF(AND($L229="○", OR(TRIM($N229)="",TRIM($P229)="",TRIM($R229)="")),1001,0),3)</f>
        <v>0</v>
      </c>
      <c r="B229" s="89"/>
      <c r="C229" s="107"/>
      <c r="E229" s="260" t="s">
        <v>96</v>
      </c>
      <c r="F229" s="261" t="s">
        <v>142</v>
      </c>
      <c r="G229" s="262"/>
      <c r="H229" s="262"/>
      <c r="I229" s="262"/>
      <c r="J229" s="262"/>
      <c r="K229" s="263"/>
      <c r="L229" s="52"/>
      <c r="M229" s="53"/>
      <c r="N229" s="48"/>
      <c r="O229" s="49"/>
      <c r="P229" s="43"/>
      <c r="Q229" s="44"/>
      <c r="R229" s="38"/>
      <c r="S229" s="39"/>
      <c r="T229" s="40"/>
      <c r="U229" s="2"/>
      <c r="V229" s="8"/>
      <c r="W229" s="9"/>
      <c r="X229" s="2"/>
      <c r="Y229" s="3"/>
      <c r="Z229" s="112"/>
      <c r="AA229" s="236"/>
    </row>
    <row r="230" spans="1:27" ht="20.100000000000001" customHeight="1" x14ac:dyDescent="0.15">
      <c r="A230" s="89">
        <f>IFERROR(IF(AND($L230="○", OR(TRIM($N230)="",TRIM($P230)="",TRIM($R230)="")),1001,0),3)</f>
        <v>0</v>
      </c>
      <c r="B230" s="89"/>
      <c r="C230" s="107"/>
      <c r="E230" s="260" t="s">
        <v>97</v>
      </c>
      <c r="F230" s="261" t="s">
        <v>143</v>
      </c>
      <c r="G230" s="262"/>
      <c r="H230" s="262"/>
      <c r="I230" s="262"/>
      <c r="J230" s="262"/>
      <c r="K230" s="263"/>
      <c r="L230" s="52"/>
      <c r="M230" s="53"/>
      <c r="N230" s="48"/>
      <c r="O230" s="49"/>
      <c r="P230" s="43"/>
      <c r="Q230" s="44"/>
      <c r="R230" s="38"/>
      <c r="S230" s="39"/>
      <c r="T230" s="40"/>
      <c r="U230" s="2"/>
      <c r="V230" s="8"/>
      <c r="W230" s="9"/>
      <c r="X230" s="2"/>
      <c r="Y230" s="3"/>
      <c r="Z230" s="112"/>
      <c r="AA230" s="236"/>
    </row>
    <row r="231" spans="1:27" ht="20.100000000000001" customHeight="1" x14ac:dyDescent="0.15">
      <c r="A231" s="89">
        <f>IFERROR(IF(AND($L231="○", OR(TRIM($N231)="",TRIM($P231)="",TRIM($R231)="")),1001,0),3)</f>
        <v>0</v>
      </c>
      <c r="B231" s="89"/>
      <c r="C231" s="107"/>
      <c r="E231" s="260" t="s">
        <v>98</v>
      </c>
      <c r="F231" s="261" t="s">
        <v>144</v>
      </c>
      <c r="G231" s="262"/>
      <c r="H231" s="262"/>
      <c r="I231" s="262"/>
      <c r="J231" s="262"/>
      <c r="K231" s="263"/>
      <c r="L231" s="52"/>
      <c r="M231" s="53"/>
      <c r="N231" s="48"/>
      <c r="O231" s="49"/>
      <c r="P231" s="43"/>
      <c r="Q231" s="44"/>
      <c r="R231" s="38"/>
      <c r="S231" s="39"/>
      <c r="T231" s="40"/>
      <c r="U231" s="2"/>
      <c r="V231" s="8"/>
      <c r="W231" s="9"/>
      <c r="X231" s="2"/>
      <c r="Y231" s="3"/>
      <c r="Z231" s="112"/>
      <c r="AA231" s="236"/>
    </row>
    <row r="232" spans="1:27" ht="20.100000000000001" customHeight="1" x14ac:dyDescent="0.15">
      <c r="A232" s="89">
        <f>IFERROR(IF(AND($L232="○", OR(TRIM($N232)="",TRIM($P232)="",TRIM($R232)="")),1001,0),3)</f>
        <v>0</v>
      </c>
      <c r="B232" s="89"/>
      <c r="C232" s="107"/>
      <c r="E232" s="260" t="s">
        <v>99</v>
      </c>
      <c r="F232" s="261" t="s">
        <v>145</v>
      </c>
      <c r="G232" s="262"/>
      <c r="H232" s="262"/>
      <c r="I232" s="262"/>
      <c r="J232" s="262"/>
      <c r="K232" s="263"/>
      <c r="L232" s="52"/>
      <c r="M232" s="53"/>
      <c r="N232" s="48"/>
      <c r="O232" s="49"/>
      <c r="P232" s="43"/>
      <c r="Q232" s="44"/>
      <c r="R232" s="38"/>
      <c r="S232" s="39"/>
      <c r="T232" s="40"/>
      <c r="U232" s="2"/>
      <c r="V232" s="8"/>
      <c r="W232" s="9"/>
      <c r="X232" s="2"/>
      <c r="Y232" s="3"/>
      <c r="Z232" s="112"/>
      <c r="AA232" s="236"/>
    </row>
    <row r="233" spans="1:27" ht="20.100000000000001" customHeight="1" x14ac:dyDescent="0.15">
      <c r="A233" s="89">
        <f>IFERROR(IF(AND($L233="○", OR(TRIM($N233)="",TRIM($P233)="",TRIM($R233)="")),1001,0),3)</f>
        <v>0</v>
      </c>
      <c r="B233" s="89"/>
      <c r="C233" s="107"/>
      <c r="E233" s="260" t="s">
        <v>100</v>
      </c>
      <c r="F233" s="261" t="s">
        <v>146</v>
      </c>
      <c r="G233" s="262"/>
      <c r="H233" s="262"/>
      <c r="I233" s="262"/>
      <c r="J233" s="262"/>
      <c r="K233" s="263"/>
      <c r="L233" s="52"/>
      <c r="M233" s="53"/>
      <c r="N233" s="48"/>
      <c r="O233" s="49"/>
      <c r="P233" s="43"/>
      <c r="Q233" s="44"/>
      <c r="R233" s="38"/>
      <c r="S233" s="39"/>
      <c r="T233" s="40"/>
      <c r="U233" s="2"/>
      <c r="V233" s="8"/>
      <c r="W233" s="9"/>
      <c r="X233" s="2"/>
      <c r="Y233" s="3"/>
      <c r="Z233" s="112"/>
      <c r="AA233" s="236"/>
    </row>
    <row r="234" spans="1:27" ht="20.100000000000001" customHeight="1" x14ac:dyDescent="0.15">
      <c r="A234" s="89">
        <f>IFERROR(IF(AND($L234="○", OR(TRIM($N234)="",TRIM($P234)="",TRIM($R234)="")),1001,0),3)</f>
        <v>0</v>
      </c>
      <c r="B234" s="89"/>
      <c r="C234" s="107"/>
      <c r="E234" s="260" t="s">
        <v>101</v>
      </c>
      <c r="F234" s="261" t="s">
        <v>147</v>
      </c>
      <c r="G234" s="262"/>
      <c r="H234" s="262"/>
      <c r="I234" s="262"/>
      <c r="J234" s="262"/>
      <c r="K234" s="263"/>
      <c r="L234" s="52"/>
      <c r="M234" s="53"/>
      <c r="N234" s="48"/>
      <c r="O234" s="49"/>
      <c r="P234" s="43"/>
      <c r="Q234" s="44"/>
      <c r="R234" s="38"/>
      <c r="S234" s="39"/>
      <c r="T234" s="40"/>
      <c r="U234" s="2"/>
      <c r="V234" s="8"/>
      <c r="W234" s="9"/>
      <c r="X234" s="2"/>
      <c r="Y234" s="3"/>
      <c r="Z234" s="112"/>
      <c r="AA234" s="236"/>
    </row>
    <row r="235" spans="1:27" ht="20.100000000000001" customHeight="1" x14ac:dyDescent="0.15">
      <c r="A235" s="89">
        <f>IFERROR(IF(AND($L235="○", OR(TRIM($N235)="",TRIM($P235)="",TRIM($R235)="")),1001,0),3)</f>
        <v>0</v>
      </c>
      <c r="B235" s="89"/>
      <c r="C235" s="107"/>
      <c r="E235" s="260" t="s">
        <v>102</v>
      </c>
      <c r="F235" s="261" t="s">
        <v>148</v>
      </c>
      <c r="G235" s="262"/>
      <c r="H235" s="262"/>
      <c r="I235" s="262"/>
      <c r="J235" s="262"/>
      <c r="K235" s="263"/>
      <c r="L235" s="52"/>
      <c r="M235" s="53"/>
      <c r="N235" s="48"/>
      <c r="O235" s="49"/>
      <c r="P235" s="43"/>
      <c r="Q235" s="44"/>
      <c r="R235" s="38"/>
      <c r="S235" s="39"/>
      <c r="T235" s="40"/>
      <c r="U235" s="2"/>
      <c r="V235" s="8"/>
      <c r="W235" s="9"/>
      <c r="X235" s="2"/>
      <c r="Y235" s="3"/>
      <c r="Z235" s="112"/>
      <c r="AA235" s="236"/>
    </row>
    <row r="236" spans="1:27" ht="20.100000000000001" customHeight="1" x14ac:dyDescent="0.15">
      <c r="A236" s="89">
        <f>IFERROR(IF(AND($L236="○", OR(TRIM($N236)="",TRIM($P236)="",TRIM($R236)="")),1001,0),3)</f>
        <v>0</v>
      </c>
      <c r="B236" s="89"/>
      <c r="C236" s="103"/>
      <c r="E236" s="260" t="s">
        <v>103</v>
      </c>
      <c r="F236" s="261" t="s">
        <v>149</v>
      </c>
      <c r="G236" s="262"/>
      <c r="H236" s="262"/>
      <c r="I236" s="262"/>
      <c r="J236" s="262"/>
      <c r="K236" s="263"/>
      <c r="L236" s="52"/>
      <c r="M236" s="53"/>
      <c r="N236" s="48"/>
      <c r="O236" s="49"/>
      <c r="P236" s="43"/>
      <c r="Q236" s="44"/>
      <c r="R236" s="38"/>
      <c r="S236" s="39"/>
      <c r="T236" s="40"/>
      <c r="U236" s="2"/>
      <c r="V236" s="8"/>
      <c r="W236" s="9"/>
      <c r="X236" s="2"/>
      <c r="Y236" s="3"/>
      <c r="Z236" s="156"/>
      <c r="AA236" s="145"/>
    </row>
    <row r="237" spans="1:27" ht="20.100000000000001" customHeight="1" x14ac:dyDescent="0.15">
      <c r="A237" s="89">
        <f>IFERROR(IF(AND($L237="○", OR(TRIM($N237)="",TRIM($P237)="",TRIM($R237)="")),1001,0),3)</f>
        <v>0</v>
      </c>
      <c r="B237" s="89"/>
      <c r="C237" s="107"/>
      <c r="E237" s="260" t="s">
        <v>104</v>
      </c>
      <c r="F237" s="261" t="s">
        <v>150</v>
      </c>
      <c r="G237" s="262"/>
      <c r="H237" s="262"/>
      <c r="I237" s="262"/>
      <c r="J237" s="262"/>
      <c r="K237" s="263"/>
      <c r="L237" s="52"/>
      <c r="M237" s="53"/>
      <c r="N237" s="48"/>
      <c r="O237" s="49"/>
      <c r="P237" s="43"/>
      <c r="Q237" s="44"/>
      <c r="R237" s="38"/>
      <c r="S237" s="39"/>
      <c r="T237" s="40"/>
      <c r="U237" s="2"/>
      <c r="V237" s="8"/>
      <c r="W237" s="9"/>
      <c r="X237" s="2"/>
      <c r="Y237" s="3"/>
      <c r="Z237" s="112"/>
      <c r="AA237" s="236"/>
    </row>
    <row r="238" spans="1:27" ht="20.100000000000001" customHeight="1" x14ac:dyDescent="0.15">
      <c r="A238" s="89">
        <f>IFERROR(IF(AND($L238="○", OR(TRIM($N238)="",TRIM($P238)="",TRIM($R238)="")),1001,0),3)</f>
        <v>0</v>
      </c>
      <c r="B238" s="89"/>
      <c r="C238" s="107"/>
      <c r="E238" s="260" t="s">
        <v>105</v>
      </c>
      <c r="F238" s="261" t="s">
        <v>151</v>
      </c>
      <c r="G238" s="262"/>
      <c r="H238" s="262"/>
      <c r="I238" s="262"/>
      <c r="J238" s="262"/>
      <c r="K238" s="263"/>
      <c r="L238" s="52"/>
      <c r="M238" s="53"/>
      <c r="N238" s="48"/>
      <c r="O238" s="49"/>
      <c r="P238" s="43"/>
      <c r="Q238" s="44"/>
      <c r="R238" s="38"/>
      <c r="S238" s="39"/>
      <c r="T238" s="40"/>
      <c r="U238" s="2"/>
      <c r="V238" s="8"/>
      <c r="W238" s="9"/>
      <c r="X238" s="2"/>
      <c r="Y238" s="3"/>
      <c r="Z238" s="112"/>
      <c r="AA238" s="236"/>
    </row>
    <row r="239" spans="1:27" ht="20.100000000000001" customHeight="1" x14ac:dyDescent="0.15">
      <c r="A239" s="89">
        <f>IFERROR(IF(AND($L239="○", OR(TRIM($N239)="",TRIM($P239)="",TRIM($R239)="")),1001,0),3)</f>
        <v>0</v>
      </c>
      <c r="B239" s="89"/>
      <c r="C239" s="107"/>
      <c r="E239" s="260" t="s">
        <v>106</v>
      </c>
      <c r="F239" s="261" t="s">
        <v>152</v>
      </c>
      <c r="G239" s="262"/>
      <c r="H239" s="262"/>
      <c r="I239" s="262"/>
      <c r="J239" s="262"/>
      <c r="K239" s="263"/>
      <c r="L239" s="52"/>
      <c r="M239" s="53"/>
      <c r="N239" s="48"/>
      <c r="O239" s="49"/>
      <c r="P239" s="43"/>
      <c r="Q239" s="44"/>
      <c r="R239" s="38"/>
      <c r="S239" s="39"/>
      <c r="T239" s="40"/>
      <c r="U239" s="2"/>
      <c r="V239" s="8"/>
      <c r="W239" s="9"/>
      <c r="X239" s="2"/>
      <c r="Y239" s="3"/>
      <c r="Z239" s="112"/>
      <c r="AA239" s="236"/>
    </row>
    <row r="240" spans="1:27" ht="20.100000000000001" customHeight="1" x14ac:dyDescent="0.15">
      <c r="A240" s="89">
        <f>IFERROR(IF(AND($L240="○", OR(TRIM($N240)="",TRIM($P240)="",TRIM($R240)="")),1001,0),3)</f>
        <v>0</v>
      </c>
      <c r="B240" s="89"/>
      <c r="C240" s="107"/>
      <c r="E240" s="260" t="s">
        <v>107</v>
      </c>
      <c r="F240" s="261" t="s">
        <v>153</v>
      </c>
      <c r="G240" s="262"/>
      <c r="H240" s="262"/>
      <c r="I240" s="262"/>
      <c r="J240" s="262"/>
      <c r="K240" s="263"/>
      <c r="L240" s="52"/>
      <c r="M240" s="53"/>
      <c r="N240" s="48"/>
      <c r="O240" s="49"/>
      <c r="P240" s="43"/>
      <c r="Q240" s="44"/>
      <c r="R240" s="38"/>
      <c r="S240" s="39"/>
      <c r="T240" s="40"/>
      <c r="U240" s="2"/>
      <c r="V240" s="8"/>
      <c r="W240" s="9"/>
      <c r="X240" s="2"/>
      <c r="Y240" s="3"/>
      <c r="Z240" s="112"/>
      <c r="AA240" s="236"/>
    </row>
    <row r="241" spans="1:27" ht="20.100000000000001" customHeight="1" x14ac:dyDescent="0.15">
      <c r="A241" s="89">
        <f>IFERROR(IF(AND($L241="○", OR(TRIM($N241)="",TRIM($P241)="",TRIM($R241)="")),1001,0),3)</f>
        <v>0</v>
      </c>
      <c r="B241" s="89"/>
      <c r="C241" s="107"/>
      <c r="E241" s="260" t="s">
        <v>108</v>
      </c>
      <c r="F241" s="261" t="s">
        <v>154</v>
      </c>
      <c r="G241" s="262"/>
      <c r="H241" s="262"/>
      <c r="I241" s="262"/>
      <c r="J241" s="262"/>
      <c r="K241" s="263"/>
      <c r="L241" s="52"/>
      <c r="M241" s="53"/>
      <c r="N241" s="48"/>
      <c r="O241" s="49"/>
      <c r="P241" s="43"/>
      <c r="Q241" s="44"/>
      <c r="R241" s="38"/>
      <c r="S241" s="39"/>
      <c r="T241" s="40"/>
      <c r="U241" s="2"/>
      <c r="V241" s="8"/>
      <c r="W241" s="9"/>
      <c r="X241" s="2"/>
      <c r="Y241" s="3"/>
      <c r="Z241" s="112"/>
      <c r="AA241" s="236"/>
    </row>
    <row r="242" spans="1:27" ht="20.100000000000001" customHeight="1" x14ac:dyDescent="0.15">
      <c r="A242" s="89">
        <f>IFERROR(IF(AND($L242="○", OR(TRIM($N242)="",TRIM($P242)="",TRIM($R242)="")),1001,0),3)</f>
        <v>0</v>
      </c>
      <c r="B242" s="89"/>
      <c r="C242" s="107"/>
      <c r="E242" s="260" t="s">
        <v>109</v>
      </c>
      <c r="F242" s="261" t="s">
        <v>155</v>
      </c>
      <c r="G242" s="262"/>
      <c r="H242" s="262"/>
      <c r="I242" s="262"/>
      <c r="J242" s="262"/>
      <c r="K242" s="263"/>
      <c r="L242" s="52"/>
      <c r="M242" s="53"/>
      <c r="N242" s="48"/>
      <c r="O242" s="49"/>
      <c r="P242" s="43"/>
      <c r="Q242" s="44"/>
      <c r="R242" s="38"/>
      <c r="S242" s="39"/>
      <c r="T242" s="40"/>
      <c r="U242" s="2"/>
      <c r="V242" s="8"/>
      <c r="W242" s="9"/>
      <c r="X242" s="2"/>
      <c r="Y242" s="3"/>
      <c r="Z242" s="112"/>
      <c r="AA242" s="236"/>
    </row>
    <row r="243" spans="1:27" ht="20.100000000000001" customHeight="1" x14ac:dyDescent="0.15">
      <c r="A243" s="89">
        <f>IFERROR(IF(AND($L243="○", OR(TRIM($N243)="",TRIM($P243)="",TRIM($R243)="")),1001,0),3)</f>
        <v>0</v>
      </c>
      <c r="B243" s="89"/>
      <c r="C243" s="107"/>
      <c r="E243" s="260" t="s">
        <v>110</v>
      </c>
      <c r="F243" s="261" t="s">
        <v>156</v>
      </c>
      <c r="G243" s="262"/>
      <c r="H243" s="262"/>
      <c r="I243" s="262"/>
      <c r="J243" s="262"/>
      <c r="K243" s="263"/>
      <c r="L243" s="52"/>
      <c r="M243" s="53"/>
      <c r="N243" s="48"/>
      <c r="O243" s="49"/>
      <c r="P243" s="43"/>
      <c r="Q243" s="44"/>
      <c r="R243" s="38"/>
      <c r="S243" s="39"/>
      <c r="T243" s="40"/>
      <c r="U243" s="2"/>
      <c r="V243" s="8"/>
      <c r="W243" s="9"/>
      <c r="X243" s="2"/>
      <c r="Y243" s="3"/>
      <c r="Z243" s="112"/>
      <c r="AA243" s="236"/>
    </row>
    <row r="244" spans="1:27" ht="20.100000000000001" customHeight="1" x14ac:dyDescent="0.15">
      <c r="A244" s="89">
        <f>IFERROR(IF(AND($L244="○", OR(TRIM($N244)="",TRIM($P244)="",TRIM($R244)="")),1001,0),3)</f>
        <v>0</v>
      </c>
      <c r="B244" s="89"/>
      <c r="C244" s="107"/>
      <c r="E244" s="260" t="s">
        <v>111</v>
      </c>
      <c r="F244" s="261" t="s">
        <v>157</v>
      </c>
      <c r="G244" s="262"/>
      <c r="H244" s="262"/>
      <c r="I244" s="262"/>
      <c r="J244" s="262"/>
      <c r="K244" s="263"/>
      <c r="L244" s="52"/>
      <c r="M244" s="53"/>
      <c r="N244" s="48"/>
      <c r="O244" s="49"/>
      <c r="P244" s="43"/>
      <c r="Q244" s="44"/>
      <c r="R244" s="38"/>
      <c r="S244" s="39"/>
      <c r="T244" s="40"/>
      <c r="U244" s="2"/>
      <c r="V244" s="8"/>
      <c r="W244" s="9"/>
      <c r="X244" s="2"/>
      <c r="Y244" s="3"/>
      <c r="Z244" s="112"/>
      <c r="AA244" s="236"/>
    </row>
    <row r="245" spans="1:27" ht="20.100000000000001" customHeight="1" x14ac:dyDescent="0.15">
      <c r="A245" s="89">
        <f>IFERROR(IF(AND($L245="○", OR(TRIM($N245)="",TRIM($P245)="",TRIM($R245)="")),1001,0),3)</f>
        <v>0</v>
      </c>
      <c r="B245" s="89"/>
      <c r="C245" s="107"/>
      <c r="E245" s="260" t="s">
        <v>112</v>
      </c>
      <c r="F245" s="261" t="s">
        <v>158</v>
      </c>
      <c r="G245" s="262"/>
      <c r="H245" s="262"/>
      <c r="I245" s="262"/>
      <c r="J245" s="262"/>
      <c r="K245" s="263"/>
      <c r="L245" s="52"/>
      <c r="M245" s="53"/>
      <c r="N245" s="48"/>
      <c r="O245" s="49"/>
      <c r="P245" s="43"/>
      <c r="Q245" s="44"/>
      <c r="R245" s="38"/>
      <c r="S245" s="39"/>
      <c r="T245" s="40"/>
      <c r="U245" s="2"/>
      <c r="V245" s="8"/>
      <c r="W245" s="9"/>
      <c r="X245" s="2"/>
      <c r="Y245" s="3"/>
      <c r="Z245" s="112"/>
      <c r="AA245" s="236"/>
    </row>
    <row r="246" spans="1:27" ht="20.100000000000001" customHeight="1" x14ac:dyDescent="0.15">
      <c r="A246" s="89">
        <f>IFERROR(IF(AND($L246="○", TRIM($R246)=""),1001,0),3)</f>
        <v>0</v>
      </c>
      <c r="B246" s="89"/>
      <c r="C246" s="107"/>
      <c r="E246" s="264" t="s">
        <v>181</v>
      </c>
      <c r="F246" s="265" t="s">
        <v>180</v>
      </c>
      <c r="G246" s="266"/>
      <c r="H246" s="266"/>
      <c r="I246" s="266"/>
      <c r="J246" s="266"/>
      <c r="K246" s="267"/>
      <c r="L246" s="73"/>
      <c r="M246" s="74"/>
      <c r="N246" s="268"/>
      <c r="O246" s="269"/>
      <c r="P246" s="270"/>
      <c r="Q246" s="271"/>
      <c r="R246" s="70"/>
      <c r="S246" s="71"/>
      <c r="T246" s="72"/>
      <c r="U246" s="272"/>
      <c r="V246" s="273"/>
      <c r="W246" s="274"/>
      <c r="X246" s="6"/>
      <c r="Y246" s="7"/>
      <c r="Z246" s="112"/>
      <c r="AA246" s="236"/>
    </row>
    <row r="247" spans="1:27" ht="30" customHeight="1" x14ac:dyDescent="0.15">
      <c r="A247" s="89"/>
      <c r="B247" s="89"/>
      <c r="C247" s="127"/>
      <c r="D247" s="128"/>
      <c r="E247" s="128"/>
      <c r="F247" s="128"/>
      <c r="G247" s="128"/>
      <c r="H247" s="128"/>
      <c r="I247" s="128"/>
      <c r="J247" s="128"/>
      <c r="K247" s="128"/>
      <c r="L247" s="128"/>
      <c r="M247" s="275"/>
      <c r="N247" s="128"/>
      <c r="O247" s="158"/>
      <c r="P247" s="129"/>
      <c r="Q247" s="152"/>
      <c r="R247" s="152"/>
      <c r="S247" s="152"/>
      <c r="T247" s="152"/>
      <c r="U247" s="152"/>
      <c r="V247" s="152"/>
      <c r="W247" s="152"/>
      <c r="X247" s="152"/>
      <c r="Y247" s="129"/>
      <c r="Z247" s="131"/>
    </row>
    <row r="248" spans="1:27" ht="13.5" customHeight="1" x14ac:dyDescent="0.15">
      <c r="A248" s="89"/>
      <c r="B248" s="89"/>
      <c r="C248" s="113"/>
      <c r="D248" s="113"/>
      <c r="E248" s="113"/>
      <c r="F248" s="113"/>
      <c r="G248" s="113"/>
      <c r="H248" s="113"/>
      <c r="I248" s="113"/>
      <c r="J248" s="113"/>
      <c r="K248" s="113"/>
      <c r="L248" s="113"/>
      <c r="M248" s="235"/>
      <c r="N248" s="113"/>
      <c r="O248" s="159"/>
      <c r="P248" s="133"/>
      <c r="Q248" s="153"/>
      <c r="R248" s="153"/>
      <c r="S248" s="153"/>
      <c r="T248" s="153"/>
      <c r="U248" s="153"/>
      <c r="V248" s="153"/>
      <c r="W248" s="153"/>
      <c r="X248" s="153"/>
      <c r="Y248" s="133"/>
      <c r="Z248" s="113"/>
    </row>
  </sheetData>
  <sheetProtection algorithmName="SHA-512" hashValue="GZBQxzUINy2NLkBb+ST41X5THCBHLVmK8sUKXGfCTb1Xa+4trvfMqXwddZ1QsVhaYozNZklFU02EiaFS+VJ+Mg==" saltValue="m/FpJb5st29prpqhHu9iKg==" spinCount="100000" sheet="1" objects="1" scenarios="1"/>
  <dataConsolidate/>
  <mergeCells count="285">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J179:Y179"/>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46:O246"/>
    <mergeCell ref="P246:Q246"/>
    <mergeCell ref="R246:T246"/>
    <mergeCell ref="L243:M243"/>
    <mergeCell ref="L244:M244"/>
    <mergeCell ref="N239:O239"/>
    <mergeCell ref="N240:O240"/>
    <mergeCell ref="N241:O241"/>
    <mergeCell ref="N242:O242"/>
    <mergeCell ref="N243:O243"/>
    <mergeCell ref="N244:O244"/>
    <mergeCell ref="R241:T241"/>
    <mergeCell ref="R242:T242"/>
    <mergeCell ref="L239:M239"/>
    <mergeCell ref="R243:T243"/>
    <mergeCell ref="R244:T244"/>
    <mergeCell ref="R245:T245"/>
    <mergeCell ref="P243:Q243"/>
    <mergeCell ref="P244:Q244"/>
    <mergeCell ref="P245:Q245"/>
    <mergeCell ref="L246:M246"/>
    <mergeCell ref="E215:Y215"/>
    <mergeCell ref="R233:T233"/>
    <mergeCell ref="R234:T234"/>
    <mergeCell ref="R235:T235"/>
    <mergeCell ref="U230:W230"/>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21:W221"/>
    <mergeCell ref="U222:W222"/>
    <mergeCell ref="U223:W223"/>
    <mergeCell ref="U224:W224"/>
    <mergeCell ref="U225:W225"/>
    <mergeCell ref="U216:W216"/>
    <mergeCell ref="U220:W220"/>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26:W226"/>
    <mergeCell ref="U227:W227"/>
    <mergeCell ref="U228:W228"/>
    <mergeCell ref="U229:W229"/>
    <mergeCell ref="L240:M240"/>
    <mergeCell ref="L241:M241"/>
    <mergeCell ref="L242:M242"/>
    <mergeCell ref="I155:Y155"/>
    <mergeCell ref="I157:Y157"/>
    <mergeCell ref="I165:M165"/>
    <mergeCell ref="I167:M167"/>
    <mergeCell ref="J211:Y211"/>
    <mergeCell ref="I212:M212"/>
    <mergeCell ref="I176:M176"/>
    <mergeCell ref="I178:M178"/>
    <mergeCell ref="L216:M216"/>
    <mergeCell ref="L217:M217"/>
    <mergeCell ref="L218:M218"/>
    <mergeCell ref="L219:M219"/>
    <mergeCell ref="L220:M220"/>
    <mergeCell ref="L221:M221"/>
    <mergeCell ref="R238:T238"/>
    <mergeCell ref="R239:T239"/>
    <mergeCell ref="R240:T240"/>
    <mergeCell ref="L222:M222"/>
    <mergeCell ref="L223:M223"/>
    <mergeCell ref="L224:M224"/>
    <mergeCell ref="L225:M225"/>
    <mergeCell ref="L226:M226"/>
    <mergeCell ref="L227:M227"/>
    <mergeCell ref="L228:M228"/>
    <mergeCell ref="L229:M229"/>
    <mergeCell ref="L230:M230"/>
    <mergeCell ref="N232:O232"/>
    <mergeCell ref="N233:O233"/>
    <mergeCell ref="N234:O234"/>
    <mergeCell ref="N235:O235"/>
    <mergeCell ref="N236:O236"/>
    <mergeCell ref="N237:O237"/>
    <mergeCell ref="N238:O238"/>
    <mergeCell ref="L231:M231"/>
    <mergeCell ref="L232:M232"/>
    <mergeCell ref="L233:M233"/>
    <mergeCell ref="L234:M234"/>
    <mergeCell ref="L235:M235"/>
    <mergeCell ref="L236:M236"/>
    <mergeCell ref="L237:M237"/>
    <mergeCell ref="L238:M238"/>
    <mergeCell ref="P232:Q232"/>
    <mergeCell ref="P233:Q233"/>
    <mergeCell ref="P234:Q234"/>
    <mergeCell ref="P235:Q235"/>
    <mergeCell ref="P236:Q236"/>
    <mergeCell ref="P237:Q237"/>
    <mergeCell ref="P238:Q238"/>
    <mergeCell ref="L245:M245"/>
    <mergeCell ref="N216:O216"/>
    <mergeCell ref="N217:O217"/>
    <mergeCell ref="N218:O218"/>
    <mergeCell ref="N219:O219"/>
    <mergeCell ref="N220:O220"/>
    <mergeCell ref="N221:O221"/>
    <mergeCell ref="N222:O222"/>
    <mergeCell ref="N223:O223"/>
    <mergeCell ref="N224:O224"/>
    <mergeCell ref="N225:O225"/>
    <mergeCell ref="N226:O226"/>
    <mergeCell ref="N227:O227"/>
    <mergeCell ref="N228:O228"/>
    <mergeCell ref="N229:O229"/>
    <mergeCell ref="N230:O230"/>
    <mergeCell ref="N231:O231"/>
    <mergeCell ref="R226:T226"/>
    <mergeCell ref="R227:T227"/>
    <mergeCell ref="R228:T228"/>
    <mergeCell ref="R229:T229"/>
    <mergeCell ref="R230:T230"/>
    <mergeCell ref="R231:T231"/>
    <mergeCell ref="R232:T232"/>
    <mergeCell ref="N245:O245"/>
    <mergeCell ref="P216:Q216"/>
    <mergeCell ref="P217:Q217"/>
    <mergeCell ref="P218:Q218"/>
    <mergeCell ref="P219:Q219"/>
    <mergeCell ref="P220:Q220"/>
    <mergeCell ref="P221:Q221"/>
    <mergeCell ref="P222:Q222"/>
    <mergeCell ref="P223:Q223"/>
    <mergeCell ref="P224:Q224"/>
    <mergeCell ref="P225:Q225"/>
    <mergeCell ref="P226:Q226"/>
    <mergeCell ref="P227:Q227"/>
    <mergeCell ref="P228:Q228"/>
    <mergeCell ref="P229:Q229"/>
    <mergeCell ref="P230:Q230"/>
    <mergeCell ref="P231:Q231"/>
    <mergeCell ref="R236:T236"/>
    <mergeCell ref="R237:T237"/>
    <mergeCell ref="U217:W217"/>
    <mergeCell ref="U218:W218"/>
    <mergeCell ref="U219:W219"/>
    <mergeCell ref="P239:Q239"/>
    <mergeCell ref="P240:Q240"/>
    <mergeCell ref="P241:Q241"/>
    <mergeCell ref="P242:Q242"/>
    <mergeCell ref="R217:T217"/>
    <mergeCell ref="R218:T218"/>
    <mergeCell ref="R219:T219"/>
    <mergeCell ref="R220:T220"/>
    <mergeCell ref="R221:T221"/>
    <mergeCell ref="R222:T222"/>
    <mergeCell ref="R223:T223"/>
    <mergeCell ref="R224:T224"/>
    <mergeCell ref="R225:T225"/>
    <mergeCell ref="U231:W231"/>
    <mergeCell ref="U232:W232"/>
    <mergeCell ref="U233:W233"/>
    <mergeCell ref="U234:W234"/>
    <mergeCell ref="U235:W235"/>
    <mergeCell ref="U236:W236"/>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16:T216"/>
    <mergeCell ref="I196:M196"/>
    <mergeCell ref="E187:J187"/>
    <mergeCell ref="I193:M193"/>
    <mergeCell ref="E183:J183"/>
    <mergeCell ref="E184:J184"/>
    <mergeCell ref="X233:Y233"/>
    <mergeCell ref="X243:Y243"/>
    <mergeCell ref="X244:Y244"/>
    <mergeCell ref="X245:Y245"/>
    <mergeCell ref="X246:Y246"/>
    <mergeCell ref="X234:Y234"/>
    <mergeCell ref="X235:Y235"/>
    <mergeCell ref="U237:W237"/>
    <mergeCell ref="U238:W238"/>
    <mergeCell ref="U239:W239"/>
    <mergeCell ref="U240:W240"/>
    <mergeCell ref="U241:W241"/>
    <mergeCell ref="U242:W242"/>
    <mergeCell ref="U243:W243"/>
    <mergeCell ref="U244:W244"/>
    <mergeCell ref="U245:W245"/>
    <mergeCell ref="X236:Y236"/>
    <mergeCell ref="X237:Y237"/>
    <mergeCell ref="X238:Y238"/>
    <mergeCell ref="X239:Y239"/>
    <mergeCell ref="X240:Y240"/>
    <mergeCell ref="X241:Y241"/>
    <mergeCell ref="X242:Y242"/>
    <mergeCell ref="U246:W246"/>
    <mergeCell ref="X226:Y226"/>
    <mergeCell ref="X227:Y227"/>
    <mergeCell ref="X228:Y228"/>
    <mergeCell ref="X229:Y229"/>
    <mergeCell ref="X230:Y230"/>
    <mergeCell ref="X231:Y231"/>
    <mergeCell ref="X232:Y232"/>
    <mergeCell ref="X217:Y217"/>
    <mergeCell ref="X218:Y218"/>
    <mergeCell ref="X219:Y219"/>
    <mergeCell ref="X220:Y220"/>
    <mergeCell ref="X221:Y221"/>
    <mergeCell ref="X222:Y222"/>
    <mergeCell ref="X223:Y223"/>
    <mergeCell ref="X224:Y224"/>
    <mergeCell ref="X225:Y225"/>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 TRIM($P210)="", 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 TRIM($N217)="")</formula>
    </cfRule>
  </conditionalFormatting>
  <conditionalFormatting sqref="P217:Q217">
    <cfRule type="expression" dxfId="115" priority="116" stopIfTrue="1">
      <formula>AND($A217&lt;&gt;0, TRIM($P217)="")</formula>
    </cfRule>
  </conditionalFormatting>
  <conditionalFormatting sqref="R217:T217">
    <cfRule type="expression" dxfId="114" priority="115" stopIfTrue="1">
      <formula>AND($A217&lt;&gt;0, 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 TRIM($N218)="")</formula>
    </cfRule>
  </conditionalFormatting>
  <conditionalFormatting sqref="P218:Q218">
    <cfRule type="expression" dxfId="111" priority="112" stopIfTrue="1">
      <formula>AND($A218&lt;&gt;0, TRIM($P218)="")</formula>
    </cfRule>
  </conditionalFormatting>
  <conditionalFormatting sqref="R218:T218">
    <cfRule type="expression" dxfId="110" priority="111" stopIfTrue="1">
      <formula>AND($A218&lt;&gt;0, 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 TRIM($N219)="")</formula>
    </cfRule>
  </conditionalFormatting>
  <conditionalFormatting sqref="P219:Q219">
    <cfRule type="expression" dxfId="107" priority="108" stopIfTrue="1">
      <formula>AND($A219&lt;&gt;0, TRIM($P219)="")</formula>
    </cfRule>
  </conditionalFormatting>
  <conditionalFormatting sqref="R219:T219">
    <cfRule type="expression" dxfId="106" priority="107" stopIfTrue="1">
      <formula>AND($A219&lt;&gt;0, 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 TRIM($N220)="")</formula>
    </cfRule>
  </conditionalFormatting>
  <conditionalFormatting sqref="P220:Q220">
    <cfRule type="expression" dxfId="103" priority="104" stopIfTrue="1">
      <formula>AND($A220&lt;&gt;0, TRIM($P220)="")</formula>
    </cfRule>
  </conditionalFormatting>
  <conditionalFormatting sqref="R220:T220">
    <cfRule type="expression" dxfId="102" priority="103" stopIfTrue="1">
      <formula>AND($A220&lt;&gt;0, 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 TRIM($N221)="")</formula>
    </cfRule>
  </conditionalFormatting>
  <conditionalFormatting sqref="P221:Q221">
    <cfRule type="expression" dxfId="99" priority="100" stopIfTrue="1">
      <formula>AND($A221&lt;&gt;0, TRIM($P221)="")</formula>
    </cfRule>
  </conditionalFormatting>
  <conditionalFormatting sqref="R221:T221">
    <cfRule type="expression" dxfId="98" priority="99" stopIfTrue="1">
      <formula>AND($A221&lt;&gt;0, 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 TRIM($N222)="")</formula>
    </cfRule>
  </conditionalFormatting>
  <conditionalFormatting sqref="P222:Q222">
    <cfRule type="expression" dxfId="95" priority="96" stopIfTrue="1">
      <formula>AND($A222&lt;&gt;0, TRIM($P222)="")</formula>
    </cfRule>
  </conditionalFormatting>
  <conditionalFormatting sqref="R222:T222">
    <cfRule type="expression" dxfId="94" priority="95" stopIfTrue="1">
      <formula>AND($A222&lt;&gt;0, 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 TRIM($N223)="")</formula>
    </cfRule>
  </conditionalFormatting>
  <conditionalFormatting sqref="P223:Q223">
    <cfRule type="expression" dxfId="91" priority="92" stopIfTrue="1">
      <formula>AND($A223&lt;&gt;0, TRIM($P223)="")</formula>
    </cfRule>
  </conditionalFormatting>
  <conditionalFormatting sqref="R223:T223">
    <cfRule type="expression" dxfId="90" priority="91" stopIfTrue="1">
      <formula>AND($A223&lt;&gt;0, 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 TRIM($N224)="")</formula>
    </cfRule>
  </conditionalFormatting>
  <conditionalFormatting sqref="P224:Q224">
    <cfRule type="expression" dxfId="87" priority="88" stopIfTrue="1">
      <formula>AND($A224&lt;&gt;0, TRIM($P224)="")</formula>
    </cfRule>
  </conditionalFormatting>
  <conditionalFormatting sqref="R224:T224">
    <cfRule type="expression" dxfId="86" priority="87" stopIfTrue="1">
      <formula>AND($A224&lt;&gt;0, 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 TRIM($N225)="")</formula>
    </cfRule>
  </conditionalFormatting>
  <conditionalFormatting sqref="P225:Q225">
    <cfRule type="expression" dxfId="83" priority="84" stopIfTrue="1">
      <formula>AND($A225&lt;&gt;0, TRIM($P225)="")</formula>
    </cfRule>
  </conditionalFormatting>
  <conditionalFormatting sqref="R225:T225">
    <cfRule type="expression" dxfId="82" priority="83" stopIfTrue="1">
      <formula>AND($A225&lt;&gt;0, 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 TRIM($N226)="")</formula>
    </cfRule>
  </conditionalFormatting>
  <conditionalFormatting sqref="P226:Q226">
    <cfRule type="expression" dxfId="79" priority="80" stopIfTrue="1">
      <formula>AND($A226&lt;&gt;0, TRIM($P226)="")</formula>
    </cfRule>
  </conditionalFormatting>
  <conditionalFormatting sqref="R226:T226">
    <cfRule type="expression" dxfId="78" priority="79" stopIfTrue="1">
      <formula>AND($A226&lt;&gt;0, 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 TRIM($N227)="")</formula>
    </cfRule>
  </conditionalFormatting>
  <conditionalFormatting sqref="P227:Q227">
    <cfRule type="expression" dxfId="75" priority="76" stopIfTrue="1">
      <formula>AND($A227&lt;&gt;0, TRIM($P227)="")</formula>
    </cfRule>
  </conditionalFormatting>
  <conditionalFormatting sqref="R227:T227">
    <cfRule type="expression" dxfId="74" priority="75" stopIfTrue="1">
      <formula>AND($A227&lt;&gt;0, 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 TRIM($N228)="")</formula>
    </cfRule>
  </conditionalFormatting>
  <conditionalFormatting sqref="P228:Q228">
    <cfRule type="expression" dxfId="71" priority="72" stopIfTrue="1">
      <formula>AND($A228&lt;&gt;0, TRIM($P228)="")</formula>
    </cfRule>
  </conditionalFormatting>
  <conditionalFormatting sqref="R228:T228">
    <cfRule type="expression" dxfId="70" priority="71" stopIfTrue="1">
      <formula>AND($A228&lt;&gt;0, 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 TRIM($N229)="")</formula>
    </cfRule>
  </conditionalFormatting>
  <conditionalFormatting sqref="P229:Q229">
    <cfRule type="expression" dxfId="67" priority="68" stopIfTrue="1">
      <formula>AND($A229&lt;&gt;0, TRIM($P229)="")</formula>
    </cfRule>
  </conditionalFormatting>
  <conditionalFormatting sqref="R229:T229">
    <cfRule type="expression" dxfId="66" priority="67" stopIfTrue="1">
      <formula>AND($A229&lt;&gt;0, 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 TRIM($N230)="")</formula>
    </cfRule>
  </conditionalFormatting>
  <conditionalFormatting sqref="P230:Q230">
    <cfRule type="expression" dxfId="63" priority="64" stopIfTrue="1">
      <formula>AND($A230&lt;&gt;0, TRIM($P230)="")</formula>
    </cfRule>
  </conditionalFormatting>
  <conditionalFormatting sqref="R230:T230">
    <cfRule type="expression" dxfId="62" priority="63" stopIfTrue="1">
      <formula>AND($A230&lt;&gt;0, 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 TRIM($N231)="")</formula>
    </cfRule>
  </conditionalFormatting>
  <conditionalFormatting sqref="P231:Q231">
    <cfRule type="expression" dxfId="59" priority="60" stopIfTrue="1">
      <formula>AND($A231&lt;&gt;0, TRIM($P231)="")</formula>
    </cfRule>
  </conditionalFormatting>
  <conditionalFormatting sqref="R231:T231">
    <cfRule type="expression" dxfId="58" priority="59" stopIfTrue="1">
      <formula>AND($A231&lt;&gt;0, 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 TRIM($N232)="")</formula>
    </cfRule>
  </conditionalFormatting>
  <conditionalFormatting sqref="P232:Q232">
    <cfRule type="expression" dxfId="55" priority="56" stopIfTrue="1">
      <formula>AND($A232&lt;&gt;0, TRIM($P232)="")</formula>
    </cfRule>
  </conditionalFormatting>
  <conditionalFormatting sqref="R232:T232">
    <cfRule type="expression" dxfId="54" priority="55" stopIfTrue="1">
      <formula>AND($A232&lt;&gt;0, 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 TRIM($N233)="")</formula>
    </cfRule>
  </conditionalFormatting>
  <conditionalFormatting sqref="P233:Q233">
    <cfRule type="expression" dxfId="51" priority="52" stopIfTrue="1">
      <formula>AND($A233&lt;&gt;0, TRIM($P233)="")</formula>
    </cfRule>
  </conditionalFormatting>
  <conditionalFormatting sqref="R233:T233">
    <cfRule type="expression" dxfId="50" priority="51" stopIfTrue="1">
      <formula>AND($A233&lt;&gt;0, 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 TRIM($N234)="")</formula>
    </cfRule>
  </conditionalFormatting>
  <conditionalFormatting sqref="P234:Q234">
    <cfRule type="expression" dxfId="47" priority="48" stopIfTrue="1">
      <formula>AND($A234&lt;&gt;0, TRIM($P234)="")</formula>
    </cfRule>
  </conditionalFormatting>
  <conditionalFormatting sqref="R234:T234">
    <cfRule type="expression" dxfId="46" priority="47" stopIfTrue="1">
      <formula>AND($A234&lt;&gt;0, 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 TRIM($N235)="")</formula>
    </cfRule>
  </conditionalFormatting>
  <conditionalFormatting sqref="P235:Q235">
    <cfRule type="expression" dxfId="43" priority="44" stopIfTrue="1">
      <formula>AND($A235&lt;&gt;0, TRIM($P235)="")</formula>
    </cfRule>
  </conditionalFormatting>
  <conditionalFormatting sqref="R235:T235">
    <cfRule type="expression" dxfId="42" priority="43" stopIfTrue="1">
      <formula>AND($A235&lt;&gt;0, 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 TRIM($N236)="")</formula>
    </cfRule>
  </conditionalFormatting>
  <conditionalFormatting sqref="P236:Q236">
    <cfRule type="expression" dxfId="39" priority="40" stopIfTrue="1">
      <formula>AND($A236&lt;&gt;0, TRIM($P236)="")</formula>
    </cfRule>
  </conditionalFormatting>
  <conditionalFormatting sqref="R236:T236">
    <cfRule type="expression" dxfId="38" priority="39" stopIfTrue="1">
      <formula>AND($A236&lt;&gt;0, 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 TRIM($N237)="")</formula>
    </cfRule>
  </conditionalFormatting>
  <conditionalFormatting sqref="P237:Q237">
    <cfRule type="expression" dxfId="35" priority="36" stopIfTrue="1">
      <formula>AND($A237&lt;&gt;0, TRIM($P237)="")</formula>
    </cfRule>
  </conditionalFormatting>
  <conditionalFormatting sqref="R237:T237">
    <cfRule type="expression" dxfId="34" priority="35" stopIfTrue="1">
      <formula>AND($A237&lt;&gt;0, 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 TRIM($N238)="")</formula>
    </cfRule>
  </conditionalFormatting>
  <conditionalFormatting sqref="P238:Q238">
    <cfRule type="expression" dxfId="31" priority="32" stopIfTrue="1">
      <formula>AND($A238&lt;&gt;0, TRIM($P238)="")</formula>
    </cfRule>
  </conditionalFormatting>
  <conditionalFormatting sqref="R238:T238">
    <cfRule type="expression" dxfId="30" priority="31" stopIfTrue="1">
      <formula>AND($A238&lt;&gt;0, 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 TRIM($N239)="")</formula>
    </cfRule>
  </conditionalFormatting>
  <conditionalFormatting sqref="P239:Q239">
    <cfRule type="expression" dxfId="27" priority="28" stopIfTrue="1">
      <formula>AND($A239&lt;&gt;0, TRIM($P239)="")</formula>
    </cfRule>
  </conditionalFormatting>
  <conditionalFormatting sqref="R239:T239">
    <cfRule type="expression" dxfId="26" priority="27" stopIfTrue="1">
      <formula>AND($A239&lt;&gt;0, 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 TRIM($N240)="")</formula>
    </cfRule>
  </conditionalFormatting>
  <conditionalFormatting sqref="P240:Q240">
    <cfRule type="expression" dxfId="23" priority="24" stopIfTrue="1">
      <formula>AND($A240&lt;&gt;0, TRIM($P240)="")</formula>
    </cfRule>
  </conditionalFormatting>
  <conditionalFormatting sqref="R240:T240">
    <cfRule type="expression" dxfId="22" priority="23" stopIfTrue="1">
      <formula>AND($A240&lt;&gt;0, 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 TRIM($N241)="")</formula>
    </cfRule>
  </conditionalFormatting>
  <conditionalFormatting sqref="P241:Q241">
    <cfRule type="expression" dxfId="19" priority="20" stopIfTrue="1">
      <formula>AND($A241&lt;&gt;0, TRIM($P241)="")</formula>
    </cfRule>
  </conditionalFormatting>
  <conditionalFormatting sqref="R241:T241">
    <cfRule type="expression" dxfId="18" priority="19" stopIfTrue="1">
      <formula>AND($A241&lt;&gt;0, 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 TRIM($N242)="")</formula>
    </cfRule>
  </conditionalFormatting>
  <conditionalFormatting sqref="P242:Q242">
    <cfRule type="expression" dxfId="15" priority="16" stopIfTrue="1">
      <formula>AND($A242&lt;&gt;0, TRIM($P242)="")</formula>
    </cfRule>
  </conditionalFormatting>
  <conditionalFormatting sqref="R242:T242">
    <cfRule type="expression" dxfId="14" priority="15" stopIfTrue="1">
      <formula>AND($A242&lt;&gt;0, 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 TRIM($N243)="")</formula>
    </cfRule>
  </conditionalFormatting>
  <conditionalFormatting sqref="P243:Q243">
    <cfRule type="expression" dxfId="11" priority="12" stopIfTrue="1">
      <formula>AND($A243&lt;&gt;0, TRIM($P243)="")</formula>
    </cfRule>
  </conditionalFormatting>
  <conditionalFormatting sqref="R243:T243">
    <cfRule type="expression" dxfId="10" priority="11" stopIfTrue="1">
      <formula>AND($A243&lt;&gt;0, 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 TRIM($N244)="")</formula>
    </cfRule>
  </conditionalFormatting>
  <conditionalFormatting sqref="P244:Q244">
    <cfRule type="expression" dxfId="7" priority="8" stopIfTrue="1">
      <formula>AND($A244&lt;&gt;0, TRIM($P244)="")</formula>
    </cfRule>
  </conditionalFormatting>
  <conditionalFormatting sqref="R244:T244">
    <cfRule type="expression" dxfId="6" priority="7" stopIfTrue="1">
      <formula>AND($A244&lt;&gt;0, 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 TRIM($N245)="")</formula>
    </cfRule>
  </conditionalFormatting>
  <conditionalFormatting sqref="P245:Q245">
    <cfRule type="expression" dxfId="3" priority="4" stopIfTrue="1">
      <formula>AND($A245&lt;&gt;0, TRIM($P245)="")</formula>
    </cfRule>
  </conditionalFormatting>
  <conditionalFormatting sqref="R245:T245">
    <cfRule type="expression" dxfId="2" priority="3" stopIfTrue="1">
      <formula>AND($A245&lt;&gt;0, 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AND($A246&lt;&gt;0, TRIM($R246)="")</formula>
    </cfRule>
  </conditionalFormatting>
  <dataValidations count="211">
    <dataValidation imeMode="hiragana" allowBlank="1" showInputMessage="1" showErrorMessage="1" sqref="N184:V184 N185:V185 N186:V186 N187:V187 X217:Y217 X218:Y218 X219:Y219 X220:Y220 X221:Y221 X222:Y222 X223:Y223 X224:Y224 X225:Y225 X226:Y226 X227:Y227 X228:Y228 X229:Y229 X230:Y230 X231:Y231 X232:Y232 X233:Y233 X234:Y234 X235:Y235 X236:Y236 X237:Y237 X238:Y238 X239:Y239 X240:Y240 X241:Y241 X242:Y242 X243:Y243 X244:Y244 X245:Y245 X246:Y246" xr:uid="{777A23DB-3FCD-4BFD-B16F-EB9B8E8ED872}"/>
    <dataValidation imeMode="halfAlpha" allowBlank="1" showInputMessage="1" showErrorMessage="1" sqref="P210" xr:uid="{298B1DD5-BFAD-4C02-B2C1-FF51FEB925EB}"/>
    <dataValidation imeMode="hiragana" allowBlank="1" showInputMessage="1" showErrorMessage="1" sqref="I22:Y22" xr:uid="{BC550D9B-4D39-485B-8C07-EE446086E345}"/>
    <dataValidation type="whole" imeMode="halfAlpha" allowBlank="1" showInputMessage="1" showErrorMessage="1" error="7桁の数字を入力してください" sqref="I20:M20" xr:uid="{C5A483CE-40EF-492F-B66C-12362856A7A1}">
      <formula1>0</formula1>
      <formula2>9999999</formula2>
    </dataValidation>
    <dataValidation imeMode="fullKatakana" allowBlank="1" showInputMessage="1" showErrorMessage="1" sqref="I24:Y24" xr:uid="{B6CBA2E7-1176-4205-B593-DACC34124095}"/>
    <dataValidation imeMode="hiragana" allowBlank="1" showInputMessage="1" showErrorMessage="1" sqref="I26:Y26" xr:uid="{C17F72FE-B5D2-4DF4-9D39-940356EF3D63}"/>
    <dataValidation imeMode="hiragana" allowBlank="1" showInputMessage="1" showErrorMessage="1" sqref="I28:Y28" xr:uid="{D2C42A32-B161-4942-8AC4-49C7904630BD}"/>
    <dataValidation imeMode="fullKatakana" allowBlank="1" showInputMessage="1" showErrorMessage="1" sqref="I30:Y30" xr:uid="{3FB57D20-689A-4306-AE47-E4DD88D93071}"/>
    <dataValidation imeMode="hiragana" allowBlank="1" showInputMessage="1" showErrorMessage="1" sqref="I32:Y32" xr:uid="{CDBCA51F-FC92-4F54-B385-0549928E826D}"/>
    <dataValidation imeMode="halfAlpha" allowBlank="1" showInputMessage="1" showErrorMessage="1" sqref="I34:M34" xr:uid="{A71671B0-D87D-4F52-96F7-A13F3985A1E3}"/>
    <dataValidation imeMode="halfAlpha" allowBlank="1" showInputMessage="1" showErrorMessage="1" sqref="P34" xr:uid="{C5F88453-4047-4778-A33F-AEE36C259E5F}"/>
    <dataValidation imeMode="halfAlpha" allowBlank="1" showInputMessage="1" showErrorMessage="1" sqref="I36:M36" xr:uid="{D927AC81-6C25-4F54-9C09-8D44254049F0}"/>
    <dataValidation imeMode="halfAlpha" allowBlank="1" showInputMessage="1" showErrorMessage="1" sqref="I38:Y38" xr:uid="{835D8274-9B48-4857-BAAC-8A6BF1EB0E9A}"/>
    <dataValidation type="list" imeMode="halfAlpha" allowBlank="1" showInputMessage="1" showErrorMessage="1" error="リストから選択してください" sqref="I40:M40" xr:uid="{72719E6C-A18F-4440-97CD-5412A3846279}">
      <formula1>"一致する,一致しない"</formula1>
    </dataValidation>
    <dataValidation type="list" imeMode="halfAlpha" allowBlank="1" showInputMessage="1" showErrorMessage="1" error="リストから選択してください" sqref="I63:M63" xr:uid="{96807C6F-EA12-4EB8-8C45-DB92C3BA15C3}">
      <formula1>"しない,する"</formula1>
    </dataValidation>
    <dataValidation type="whole" imeMode="halfAlpha" allowBlank="1" showInputMessage="1" showErrorMessage="1" error="7桁の数字を入力してください" sqref="I69:M69" xr:uid="{09070B57-FD09-42F7-9AF2-AAA19F19C563}">
      <formula1>0</formula1>
      <formula2>9999999</formula2>
    </dataValidation>
    <dataValidation imeMode="hiragana" allowBlank="1" showInputMessage="1" showErrorMessage="1" sqref="I71:Y71" xr:uid="{67E434FC-F8D5-4F1C-904F-5BC9026465E4}"/>
    <dataValidation imeMode="fullKatakana" allowBlank="1" showInputMessage="1" showErrorMessage="1" sqref="I73:Y73" xr:uid="{273C0F3A-6BDD-4D97-B645-96FA4B3755FB}"/>
    <dataValidation imeMode="hiragana" allowBlank="1" showInputMessage="1" showErrorMessage="1" sqref="I75:Y75" xr:uid="{AD6EA7EF-4E2B-40BD-A72F-E78DEED12EC0}"/>
    <dataValidation imeMode="hiragana" allowBlank="1" showInputMessage="1" showErrorMessage="1" sqref="I77:Y77" xr:uid="{35436912-EA36-45F2-982E-621E7DA039B3}"/>
    <dataValidation imeMode="fullKatakana" allowBlank="1" showInputMessage="1" showErrorMessage="1" sqref="I79:Y79" xr:uid="{B10D7432-49FB-4A98-9557-06A220E462B2}"/>
    <dataValidation imeMode="hiragana" allowBlank="1" showInputMessage="1" showErrorMessage="1" sqref="I81:Y81" xr:uid="{C628A65E-9DE5-48B6-88DA-DCA857A0E76E}"/>
    <dataValidation imeMode="halfAlpha" allowBlank="1" showInputMessage="1" showErrorMessage="1" sqref="I83:M83" xr:uid="{E330D4A9-CE27-40BF-A0F0-BB621D1B6B57}"/>
    <dataValidation imeMode="halfAlpha" allowBlank="1" showInputMessage="1" showErrorMessage="1" sqref="P83" xr:uid="{50DC7257-DE67-4E8E-BC91-1A3D6612EB94}"/>
    <dataValidation imeMode="halfAlpha" allowBlank="1" showInputMessage="1" showErrorMessage="1" sqref="I85:M85" xr:uid="{23FAA856-619F-4FA7-8F15-7F44696AE0B4}"/>
    <dataValidation imeMode="halfAlpha" allowBlank="1" showInputMessage="1" showErrorMessage="1" sqref="I87:Y87" xr:uid="{79280B4A-CFBC-4C5D-8096-BEC97777F431}"/>
    <dataValidation imeMode="hiragana" allowBlank="1" showInputMessage="1" showErrorMessage="1" sqref="I112:Y112" xr:uid="{2010F519-4023-4F73-8867-1EE60679FBE5}"/>
    <dataValidation imeMode="fullKatakana" allowBlank="1" showInputMessage="1" showErrorMessage="1" sqref="I114:Y114" xr:uid="{C28A1694-68CC-4B97-96E1-8CE7153F94D1}"/>
    <dataValidation imeMode="hiragana" allowBlank="1" showInputMessage="1" showErrorMessage="1" sqref="I116:Y116" xr:uid="{362A2A50-D623-42F2-AAB1-E76FD5FE5652}"/>
    <dataValidation type="whole" imeMode="halfAlpha" allowBlank="1" showInputMessage="1" showErrorMessage="1" error="7桁の数字を入力してください" sqref="I118:M118" xr:uid="{CDC3D795-DDB2-4EAD-AE3A-18C9CA0D2DDC}">
      <formula1>0</formula1>
      <formula2>9999999</formula2>
    </dataValidation>
    <dataValidation imeMode="hiragana" allowBlank="1" showInputMessage="1" showErrorMessage="1" sqref="I120:Y120" xr:uid="{FEE9176D-2331-4969-8619-0562F5A384AD}"/>
    <dataValidation imeMode="halfAlpha" allowBlank="1" showInputMessage="1" showErrorMessage="1" sqref="I122:M122" xr:uid="{9CF5F56A-D3F7-46F0-8B8E-CE2FD6FA6457}"/>
    <dataValidation imeMode="halfAlpha" allowBlank="1" showInputMessage="1" showErrorMessage="1" sqref="P122" xr:uid="{0ECBBE5F-5BBF-4A0B-967B-BE9790BA0F08}"/>
    <dataValidation imeMode="halfAlpha" allowBlank="1" showInputMessage="1" showErrorMessage="1" sqref="I124:M124" xr:uid="{645B6B87-E26A-4455-A385-0422BC15B0DE}"/>
    <dataValidation imeMode="halfAlpha" allowBlank="1" showInputMessage="1" showErrorMessage="1" sqref="I126:Y126" xr:uid="{6D35FDB2-B89F-42E8-8FCC-A034B36E7DA7}"/>
    <dataValidation type="list" imeMode="halfAlpha" allowBlank="1" showInputMessage="1" showErrorMessage="1" error="リストから選択してください" sqref="I153:M153" xr:uid="{0587A3DD-26C0-40A5-AA3E-F5D20195E2F0}">
      <formula1>"しない,する"</formula1>
    </dataValidation>
    <dataValidation imeMode="fullKatakana" allowBlank="1" showInputMessage="1" showErrorMessage="1" sqref="I155:Y155" xr:uid="{67EF4CF7-637C-49BC-84ED-FE78BFE54B5A}"/>
    <dataValidation imeMode="hiragana" allowBlank="1" showInputMessage="1" showErrorMessage="1" sqref="I157:Y157" xr:uid="{305CF7C5-EF30-409A-AA0A-0C49B2438BF4}"/>
    <dataValidation imeMode="halfAlpha" allowBlank="1" showInputMessage="1" showErrorMessage="1" sqref="I159:M159" xr:uid="{B74A00E0-FC26-4787-8D62-4F838FEF5411}"/>
    <dataValidation type="whole" imeMode="halfAlpha" allowBlank="1" showInputMessage="1" showErrorMessage="1" error="7桁の数字を入力してください" sqref="I161:M161" xr:uid="{2192B199-DFC8-45D7-A9AB-307F37FAB115}">
      <formula1>0</formula1>
      <formula2>9999999</formula2>
    </dataValidation>
    <dataValidation imeMode="hiragana" allowBlank="1" showInputMessage="1" showErrorMessage="1" sqref="I163:Y163" xr:uid="{C142249D-FD14-4D8E-BB08-2B9E5773FA34}"/>
    <dataValidation imeMode="halfAlpha" allowBlank="1" showInputMessage="1" showErrorMessage="1" sqref="I165:M165" xr:uid="{92205615-7D10-44DB-9528-6AE781376AD2}"/>
    <dataValidation imeMode="halfAlpha" allowBlank="1" showInputMessage="1" showErrorMessage="1" sqref="I167:M167" xr:uid="{4EB2A859-4919-4964-B1B8-E63829A3AB86}"/>
    <dataValidation imeMode="halfAlpha" allowBlank="1" showInputMessage="1" showErrorMessage="1" sqref="I169:Y169" xr:uid="{50036642-E110-441A-9DAE-729C2EAA734C}"/>
    <dataValidation type="date" imeMode="halfAlpha" allowBlank="1" showInputMessage="1" showErrorMessage="1" error="有効な日付を入力してください" sqref="I176:M176" xr:uid="{460936FB-491D-475B-8270-57E05BF2E288}">
      <formula1>92</formula1>
      <formula2>73415</formula2>
    </dataValidation>
    <dataValidation imeMode="hiragana" allowBlank="1" showInputMessage="1" showErrorMessage="1" sqref="I178:M178" xr:uid="{D151B846-33BE-41B6-AE82-0F58B9344EC6}"/>
    <dataValidation allowBlank="1" showInputMessage="1" showErrorMessage="1" sqref="B182 I199:M199 B216 N246:O246 P246:Q246 U246:W246" xr:uid="{14A1479D-B17A-40EF-B0BD-4D6F8CBC0F87}"/>
    <dataValidation type="list" imeMode="halfAlpha" allowBlank="1" showInputMessage="1" showErrorMessage="1" error="リストから選択してください" sqref="K183:M183" xr:uid="{89EA8603-E3AC-48AF-8B80-EACA85710E38}">
      <formula1>"○,　"</formula1>
    </dataValidation>
    <dataValidation type="list" imeMode="halfAlpha" allowBlank="1" showInputMessage="1" showErrorMessage="1" error="リストから選択してください" sqref="K184:M184" xr:uid="{F3640C83-8698-4527-87E9-6FD6C0C19F15}">
      <formula1>"○,　"</formula1>
    </dataValidation>
    <dataValidation type="list" imeMode="halfAlpha" allowBlank="1" showInputMessage="1" showErrorMessage="1" error="リストから選択してください" sqref="K185:M185" xr:uid="{A67644F8-0A8E-43F7-B0C0-DD22F3653711}">
      <formula1>"○,　"</formula1>
    </dataValidation>
    <dataValidation type="list" imeMode="halfAlpha" allowBlank="1" showInputMessage="1" showErrorMessage="1" error="リストから選択してください" sqref="K186:M187" xr:uid="{2C62A368-9FEE-46FD-8D7F-38421F0777A9}">
      <formula1>"○,　"</formula1>
    </dataValidation>
    <dataValidation type="whole" imeMode="halfAlpha" allowBlank="1" showInputMessage="1" showErrorMessage="1" error="有効な数字を入力してください" sqref="W186:X186" xr:uid="{356A8161-F519-48AE-84E4-BAFE63FF9799}">
      <formula1>0</formula1>
      <formula2>100</formula2>
    </dataValidation>
    <dataValidation type="whole" imeMode="halfAlpha" allowBlank="1" showInputMessage="1" showErrorMessage="1" error="有効な数字を入力してください" sqref="W187:X187" xr:uid="{4464B546-82C9-4DC9-AF1F-1F9E867BD864}">
      <formula1>0</formula1>
      <formula2>100</formula2>
    </dataValidation>
    <dataValidation type="whole" imeMode="halfAlpha" allowBlank="1" showInputMessage="1" showErrorMessage="1" error="有効な数字を入力してください" sqref="I189:M189" xr:uid="{59114196-4F46-4295-B3CF-B67B242345AA}">
      <formula1>0</formula1>
      <formula2>9999999999</formula2>
    </dataValidation>
    <dataValidation type="whole" imeMode="halfAlpha" allowBlank="1" showInputMessage="1" showErrorMessage="1" error="有効な数字を入力してください" sqref="I191:M191" xr:uid="{12E3C332-86E1-4E41-8D5B-6DD6231324F1}">
      <formula1>0</formula1>
      <formula2>9999999999</formula2>
    </dataValidation>
    <dataValidation type="whole" imeMode="halfAlpha" allowBlank="1" showInputMessage="1" showErrorMessage="1" error="有効な数字を入力してください" sqref="O191:Q191" xr:uid="{2F10B69E-B899-42F6-B4EC-92A35B282968}">
      <formula1>0</formula1>
      <formula2>9999999999</formula2>
    </dataValidation>
    <dataValidation type="date" imeMode="halfAlpha" allowBlank="1" showInputMessage="1" showErrorMessage="1" error="有効な日付を入力してください" sqref="I193:M193" xr:uid="{4394C9AB-3BC3-44AC-B0A9-DA8F89DE6C41}">
      <formula1>92</formula1>
      <formula2>73415</formula2>
    </dataValidation>
    <dataValidation type="whole" imeMode="halfAlpha" allowBlank="1" showInputMessage="1" showErrorMessage="1" error="有効な数字を入力してください" sqref="I196:M196" xr:uid="{CBA29D49-A0BA-4A7E-A68D-0C538BC9CE82}">
      <formula1>0</formula1>
      <formula2>9999999999</formula2>
    </dataValidation>
    <dataValidation type="whole" imeMode="halfAlpha" allowBlank="1" showInputMessage="1" showErrorMessage="1" error="有効な数字を入力してください" sqref="I197:M197" xr:uid="{00A99CCB-521A-469D-9DAA-A14C7C6DC7D4}">
      <formula1>0</formula1>
      <formula2>9999999999</formula2>
    </dataValidation>
    <dataValidation type="whole" imeMode="halfAlpha" allowBlank="1" showInputMessage="1" showErrorMessage="1" error="有効な数字を入力してください" sqref="I198:M198" xr:uid="{592F1D6D-CEA2-4310-970F-4762B2BC0CFB}">
      <formula1>0</formula1>
      <formula2>9999999999</formula2>
    </dataValidation>
    <dataValidation type="whole" imeMode="halfAlpha" allowBlank="1" showInputMessage="1" showErrorMessage="1" error="有効な数字を入力してください" sqref="I200:M200" xr:uid="{47A5B194-8FDF-462E-80A0-C292CB5C5567}">
      <formula1>0</formula1>
      <formula2>9999999999</formula2>
    </dataValidation>
    <dataValidation type="list" imeMode="halfAlpha" allowBlank="1" showInputMessage="1" showErrorMessage="1" error="リストから選択してください" sqref="I202:M202" xr:uid="{72865F4B-D11C-49CB-80FE-D66F08A164B8}">
      <formula1>"該当する,該当しない,　"</formula1>
    </dataValidation>
    <dataValidation type="list" imeMode="halfAlpha" allowBlank="1" showInputMessage="1" showErrorMessage="1" error="リストから選択してください" sqref="I210:M210" xr:uid="{5039E199-B14F-40CB-8C25-0C1B746CE319}">
      <formula1>許可コード</formula1>
    </dataValidation>
    <dataValidation type="date" imeMode="halfAlpha" allowBlank="1" showInputMessage="1" showErrorMessage="1" error="有効な日付を入力してください" sqref="I212:M212" xr:uid="{EB87DAD4-B458-4356-9F9E-F512FE533B62}">
      <formula1>92</formula1>
      <formula2>73415</formula2>
    </dataValidation>
    <dataValidation type="list" imeMode="halfAlpha" allowBlank="1" showInputMessage="1" showErrorMessage="1" error="リストから選択してください" sqref="L217:M217" xr:uid="{CD29DE12-3EA4-433E-B2FD-36DD8C1D910E}">
      <formula1>"○,　"</formula1>
    </dataValidation>
    <dataValidation type="list" imeMode="halfAlpha" allowBlank="1" showInputMessage="1" showErrorMessage="1" error="リストから選択してください" sqref="N217:O217" xr:uid="{C0F1A4FB-960D-471A-A5FE-2358CCDBDA7E}">
      <formula1>"一般,特定,　"</formula1>
    </dataValidation>
    <dataValidation type="whole" imeMode="halfAlpha" allowBlank="1" showInputMessage="1" showErrorMessage="1" error="有効な数字を入力してください" sqref="P217:Q217" xr:uid="{DF26A6E6-55E5-44B3-8338-481B973FC9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7:T217" xr:uid="{9B62E1BD-F13F-4012-8FE2-85C74242789C}">
      <formula1>-9999999999</formula1>
      <formula2>9999999999</formula2>
    </dataValidation>
    <dataValidation type="list" imeMode="halfAlpha" allowBlank="1" showInputMessage="1" showErrorMessage="1" error="リストから選択してください" sqref="U217:W217" xr:uid="{4524F953-28F0-4CA1-9A90-75A1C26300F5}">
      <formula1>"一般,特定,　"</formula1>
    </dataValidation>
    <dataValidation type="list" imeMode="halfAlpha" allowBlank="1" showInputMessage="1" showErrorMessage="1" error="リストから選択してください" sqref="L218:M218" xr:uid="{82E019F7-DE25-4E4C-B16E-E23FDE3BD05C}">
      <formula1>"○,　"</formula1>
    </dataValidation>
    <dataValidation type="list" imeMode="halfAlpha" allowBlank="1" showInputMessage="1" showErrorMessage="1" error="リストから選択してください" sqref="N218:O218" xr:uid="{BE911B75-83BD-4DA0-B27E-5ADDEA2C23B0}">
      <formula1>"一般,特定,　"</formula1>
    </dataValidation>
    <dataValidation type="whole" imeMode="halfAlpha" allowBlank="1" showInputMessage="1" showErrorMessage="1" error="有効な数字を入力してください" sqref="P218:Q218" xr:uid="{68282C29-368F-4892-983A-6A34F7980F0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8:T218" xr:uid="{FE691176-565D-4816-89EC-87E6EDF475D6}">
      <formula1>-9999999999</formula1>
      <formula2>9999999999</formula2>
    </dataValidation>
    <dataValidation type="list" imeMode="halfAlpha" allowBlank="1" showInputMessage="1" showErrorMessage="1" error="リストから選択してください" sqref="U218:W218" xr:uid="{069C0561-F94A-47AB-ADD3-3D370F3D27A2}">
      <formula1>"一般,特定,　"</formula1>
    </dataValidation>
    <dataValidation type="list" imeMode="halfAlpha" allowBlank="1" showInputMessage="1" showErrorMessage="1" error="リストから選択してください" sqref="L219:M219" xr:uid="{F4BC0D8E-4DD9-4FEC-B42E-68BE27331589}">
      <formula1>"○,　"</formula1>
    </dataValidation>
    <dataValidation type="list" imeMode="halfAlpha" allowBlank="1" showInputMessage="1" showErrorMessage="1" error="リストから選択してください" sqref="N219:O219" xr:uid="{417235CD-1542-46AD-AFF5-5C7401DE578D}">
      <formula1>"一般,特定,　"</formula1>
    </dataValidation>
    <dataValidation type="whole" imeMode="halfAlpha" allowBlank="1" showInputMessage="1" showErrorMessage="1" error="有効な数字を入力してください" sqref="P219:Q219" xr:uid="{61239AE0-EA06-4F62-B58F-618CA2227A0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19:T219" xr:uid="{D7DAFB7B-27B6-417F-8FEC-452F93BF7055}">
      <formula1>-9999999999</formula1>
      <formula2>9999999999</formula2>
    </dataValidation>
    <dataValidation type="list" imeMode="halfAlpha" allowBlank="1" showInputMessage="1" showErrorMessage="1" error="リストから選択してください" sqref="U219:W219" xr:uid="{1A493C2E-3F84-4B50-80C6-27F98868ECA7}">
      <formula1>"一般,特定,　"</formula1>
    </dataValidation>
    <dataValidation type="list" imeMode="halfAlpha" allowBlank="1" showInputMessage="1" showErrorMessage="1" error="リストから選択してください" sqref="L220:M220" xr:uid="{E00686ED-F77D-47F3-B4CB-3BDC0BF58A45}">
      <formula1>"○,　"</formula1>
    </dataValidation>
    <dataValidation type="list" imeMode="halfAlpha" allowBlank="1" showInputMessage="1" showErrorMessage="1" error="リストから選択してください" sqref="N220:O220" xr:uid="{D3496A6C-F0CE-43CB-B7E7-0B34B9E9BA13}">
      <formula1>"一般,特定,　"</formula1>
    </dataValidation>
    <dataValidation type="whole" imeMode="halfAlpha" allowBlank="1" showInputMessage="1" showErrorMessage="1" error="有効な数字を入力してください" sqref="P220:Q220" xr:uid="{1CFBF733-769D-4F87-B410-D3F8256EC68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0:T220" xr:uid="{D36187D2-A551-4B56-8E0C-F49EDF8F061D}">
      <formula1>-9999999999</formula1>
      <formula2>9999999999</formula2>
    </dataValidation>
    <dataValidation type="list" imeMode="halfAlpha" allowBlank="1" showInputMessage="1" showErrorMessage="1" error="リストから選択してください" sqref="U220:W220" xr:uid="{8DEA5E1F-31E9-4641-AD75-F3BAD0A8937A}">
      <formula1>"一般,特定,　"</formula1>
    </dataValidation>
    <dataValidation type="list" imeMode="halfAlpha" allowBlank="1" showInputMessage="1" showErrorMessage="1" error="リストから選択してください" sqref="L221:M221" xr:uid="{0FE40413-61CA-4B9F-941D-C4AF2B1EDCC0}">
      <formula1>"○,　"</formula1>
    </dataValidation>
    <dataValidation type="list" imeMode="halfAlpha" allowBlank="1" showInputMessage="1" showErrorMessage="1" error="リストから選択してください" sqref="N221:O221" xr:uid="{40CB3CAF-7CF2-403A-823F-0698C5BDE1DA}">
      <formula1>"一般,特定,　"</formula1>
    </dataValidation>
    <dataValidation type="whole" imeMode="halfAlpha" allowBlank="1" showInputMessage="1" showErrorMessage="1" error="有効な数字を入力してください" sqref="P221:Q221" xr:uid="{84B9593D-4990-4187-BEAF-F028EEBFEC6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1:T221" xr:uid="{AAC52C39-F1B2-46AE-8CA2-D5350BEAE59F}">
      <formula1>-9999999999</formula1>
      <formula2>9999999999</formula2>
    </dataValidation>
    <dataValidation type="list" imeMode="halfAlpha" allowBlank="1" showInputMessage="1" showErrorMessage="1" error="リストから選択してください" sqref="U221:W221" xr:uid="{B12718DD-4656-4AC2-AF6F-B2AA398E7D2B}">
      <formula1>"一般,特定,　"</formula1>
    </dataValidation>
    <dataValidation type="list" imeMode="halfAlpha" allowBlank="1" showInputMessage="1" showErrorMessage="1" error="リストから選択してください" sqref="L222:M222" xr:uid="{6FDC7A8C-643E-49E3-B951-F9328C891CBC}">
      <formula1>"○,　"</formula1>
    </dataValidation>
    <dataValidation type="list" imeMode="halfAlpha" allowBlank="1" showInputMessage="1" showErrorMessage="1" error="リストから選択してください" sqref="N222:O222" xr:uid="{B1D4AE71-B4F6-40B0-8C3A-D02FC9A28868}">
      <formula1>"一般,特定,　"</formula1>
    </dataValidation>
    <dataValidation type="whole" imeMode="halfAlpha" allowBlank="1" showInputMessage="1" showErrorMessage="1" error="有効な数字を入力してください" sqref="P222:Q222" xr:uid="{0C8567C8-AA1C-4F36-9889-1A101982826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2:T222" xr:uid="{775CA4B8-87DC-42BB-8D33-FB6B51D5B153}">
      <formula1>-9999999999</formula1>
      <formula2>9999999999</formula2>
    </dataValidation>
    <dataValidation type="list" imeMode="halfAlpha" allowBlank="1" showInputMessage="1" showErrorMessage="1" error="リストから選択してください" sqref="U222:W222" xr:uid="{FCE0626E-333A-4351-8147-9E4C2546E115}">
      <formula1>"一般,特定,　"</formula1>
    </dataValidation>
    <dataValidation type="list" imeMode="halfAlpha" allowBlank="1" showInputMessage="1" showErrorMessage="1" error="リストから選択してください" sqref="L223:M223" xr:uid="{9E7E86B5-7554-4C6C-859D-532021C18058}">
      <formula1>"○,　"</formula1>
    </dataValidation>
    <dataValidation type="list" imeMode="halfAlpha" allowBlank="1" showInputMessage="1" showErrorMessage="1" error="リストから選択してください" sqref="N223:O223" xr:uid="{F5418191-2041-4672-8002-9D1D7FE10F75}">
      <formula1>"一般,特定,　"</formula1>
    </dataValidation>
    <dataValidation type="whole" imeMode="halfAlpha" allowBlank="1" showInputMessage="1" showErrorMessage="1" error="有効な数字を入力してください" sqref="P223:Q223" xr:uid="{4D2E96C4-E591-4487-8A74-F263D54D68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3:T223" xr:uid="{2F57D902-B6B6-436E-8E7F-CEF46FFB52FE}">
      <formula1>-9999999999</formula1>
      <formula2>9999999999</formula2>
    </dataValidation>
    <dataValidation type="list" imeMode="halfAlpha" allowBlank="1" showInputMessage="1" showErrorMessage="1" error="リストから選択してください" sqref="U223:W223" xr:uid="{4515A0E1-C56D-4C3D-8CB4-58A6B95E8933}">
      <formula1>"一般,特定,　"</formula1>
    </dataValidation>
    <dataValidation type="list" imeMode="halfAlpha" allowBlank="1" showInputMessage="1" showErrorMessage="1" error="リストから選択してください" sqref="L224:M224" xr:uid="{01692283-327E-48F5-B774-7999B8D2CCA2}">
      <formula1>"○,　"</formula1>
    </dataValidation>
    <dataValidation type="list" imeMode="halfAlpha" allowBlank="1" showInputMessage="1" showErrorMessage="1" error="リストから選択してください" sqref="N224:O224" xr:uid="{59439881-5B14-431F-8F96-18F41A7C8420}">
      <formula1>"一般,特定,　"</formula1>
    </dataValidation>
    <dataValidation type="whole" imeMode="halfAlpha" allowBlank="1" showInputMessage="1" showErrorMessage="1" error="有効な数字を入力してください" sqref="P224:Q224" xr:uid="{2355B0D9-18C3-4184-9B33-3C4579374E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T224" xr:uid="{30CC4057-D3FF-4A0D-8C77-7ABC7F9B5C72}">
      <formula1>-9999999999</formula1>
      <formula2>9999999999</formula2>
    </dataValidation>
    <dataValidation type="list" imeMode="halfAlpha" allowBlank="1" showInputMessage="1" showErrorMessage="1" error="リストから選択してください" sqref="U224:W224" xr:uid="{E69A22AA-65A3-494C-8B81-39ED9D26F616}">
      <formula1>"一般,特定,　"</formula1>
    </dataValidation>
    <dataValidation type="list" imeMode="halfAlpha" allowBlank="1" showInputMessage="1" showErrorMessage="1" error="リストから選択してください" sqref="L225:M225" xr:uid="{4FAC859F-29FB-4EF2-A2C2-64D7FF5846AB}">
      <formula1>"○,　"</formula1>
    </dataValidation>
    <dataValidation type="list" imeMode="halfAlpha" allowBlank="1" showInputMessage="1" showErrorMessage="1" error="リストから選択してください" sqref="N225:O225" xr:uid="{AA305DF0-6A91-4543-A177-D900B565F511}">
      <formula1>"一般,特定,　"</formula1>
    </dataValidation>
    <dataValidation type="whole" imeMode="halfAlpha" allowBlank="1" showInputMessage="1" showErrorMessage="1" error="有効な数字を入力してください" sqref="P225:Q225" xr:uid="{B82F8FB9-DAD2-4DFF-8191-56AAE34BDB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T225" xr:uid="{F86FD9D8-55CD-47D1-9255-155508BC6343}">
      <formula1>-9999999999</formula1>
      <formula2>9999999999</formula2>
    </dataValidation>
    <dataValidation type="list" imeMode="halfAlpha" allowBlank="1" showInputMessage="1" showErrorMessage="1" error="リストから選択してください" sqref="U225:W225" xr:uid="{2821E9C1-229E-4592-A466-C105A0E18BB7}">
      <formula1>"一般,特定,　"</formula1>
    </dataValidation>
    <dataValidation type="list" imeMode="halfAlpha" allowBlank="1" showInputMessage="1" showErrorMessage="1" error="リストから選択してください" sqref="L226:M226" xr:uid="{5F8BA6DB-8F76-4FA5-B47E-67821E4B4034}">
      <formula1>"○,　"</formula1>
    </dataValidation>
    <dataValidation type="list" imeMode="halfAlpha" allowBlank="1" showInputMessage="1" showErrorMessage="1" error="リストから選択してください" sqref="N226:O226" xr:uid="{61ECCBE3-3F71-4C53-A6F0-B4BD5DCCE0D2}">
      <formula1>"一般,特定,　"</formula1>
    </dataValidation>
    <dataValidation type="whole" imeMode="halfAlpha" allowBlank="1" showInputMessage="1" showErrorMessage="1" error="有効な数字を入力してください" sqref="P226:Q226" xr:uid="{ED450BD4-E771-43D0-8F7A-3F65903E84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T226" xr:uid="{D3FD50ED-7520-4155-AB68-6AEA59088185}">
      <formula1>-9999999999</formula1>
      <formula2>9999999999</formula2>
    </dataValidation>
    <dataValidation type="list" imeMode="halfAlpha" allowBlank="1" showInputMessage="1" showErrorMessage="1" error="リストから選択してください" sqref="U226:W226" xr:uid="{4BDAE3AB-EF9A-49A5-846C-2A668C1CAD61}">
      <formula1>"一般,特定,　"</formula1>
    </dataValidation>
    <dataValidation type="list" imeMode="halfAlpha" allowBlank="1" showInputMessage="1" showErrorMessage="1" error="リストから選択してください" sqref="L227:M227" xr:uid="{29799EFF-35A2-4EB5-ABD0-228BD78C6B9B}">
      <formula1>"○,　"</formula1>
    </dataValidation>
    <dataValidation type="list" imeMode="halfAlpha" allowBlank="1" showInputMessage="1" showErrorMessage="1" error="リストから選択してください" sqref="N227:O227" xr:uid="{72C0F107-D967-4911-B9EB-88EBF4DC2758}">
      <formula1>"一般,特定,　"</formula1>
    </dataValidation>
    <dataValidation type="whole" imeMode="halfAlpha" allowBlank="1" showInputMessage="1" showErrorMessage="1" error="有効な数字を入力してください" sqref="P227:Q227" xr:uid="{45A82826-2EEB-42CA-9240-4A9F575640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T227" xr:uid="{CB8425E0-2894-4128-BB14-051832C28F98}">
      <formula1>-9999999999</formula1>
      <formula2>9999999999</formula2>
    </dataValidation>
    <dataValidation type="list" imeMode="halfAlpha" allowBlank="1" showInputMessage="1" showErrorMessage="1" error="リストから選択してください" sqref="U227:W227" xr:uid="{2A45A510-FBCC-40C9-A7BB-C5405649E099}">
      <formula1>"一般,特定,　"</formula1>
    </dataValidation>
    <dataValidation type="list" imeMode="halfAlpha" allowBlank="1" showInputMessage="1" showErrorMessage="1" error="リストから選択してください" sqref="L228:M228" xr:uid="{9447D735-3E3D-43C9-A675-C8E8BD27879C}">
      <formula1>"○,　"</formula1>
    </dataValidation>
    <dataValidation type="list" imeMode="halfAlpha" allowBlank="1" showInputMessage="1" showErrorMessage="1" error="リストから選択してください" sqref="N228:O228" xr:uid="{2FF58186-15F5-4132-9632-FC1DCE2D24E5}">
      <formula1>"一般,特定,　"</formula1>
    </dataValidation>
    <dataValidation type="whole" imeMode="halfAlpha" allowBlank="1" showInputMessage="1" showErrorMessage="1" error="有効な数字を入力してください" sqref="P228:Q228" xr:uid="{C3A281FD-038C-4D69-AE0F-C60F8179EA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T228" xr:uid="{61D116CC-EB0D-4D04-BAA4-B89A363CE816}">
      <formula1>-9999999999</formula1>
      <formula2>9999999999</formula2>
    </dataValidation>
    <dataValidation type="list" imeMode="halfAlpha" allowBlank="1" showInputMessage="1" showErrorMessage="1" error="リストから選択してください" sqref="U228:W228" xr:uid="{2CCEDA6E-D961-4BB9-82CC-75D268A90DBF}">
      <formula1>"一般,特定,　"</formula1>
    </dataValidation>
    <dataValidation type="list" imeMode="halfAlpha" allowBlank="1" showInputMessage="1" showErrorMessage="1" error="リストから選択してください" sqref="L229:M229" xr:uid="{571646C1-6417-45C1-8550-F26F3BD243AA}">
      <formula1>"○,　"</formula1>
    </dataValidation>
    <dataValidation type="list" imeMode="halfAlpha" allowBlank="1" showInputMessage="1" showErrorMessage="1" error="リストから選択してください" sqref="N229:O229" xr:uid="{EB8403FA-677E-4353-8076-219C57B8E93A}">
      <formula1>"一般,特定,　"</formula1>
    </dataValidation>
    <dataValidation type="whole" imeMode="halfAlpha" allowBlank="1" showInputMessage="1" showErrorMessage="1" error="有効な数字を入力してください" sqref="P229:Q229" xr:uid="{FC4A3F5E-8556-4C08-B3C0-5C5BB8A6B5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T229" xr:uid="{CBA0BA88-02E6-4F72-BFBC-EFCFA21431D5}">
      <formula1>-9999999999</formula1>
      <formula2>9999999999</formula2>
    </dataValidation>
    <dataValidation type="list" imeMode="halfAlpha" allowBlank="1" showInputMessage="1" showErrorMessage="1" error="リストから選択してください" sqref="U229:W229" xr:uid="{8BA86C17-BCC9-47FA-BDF8-A2B2304EBFA5}">
      <formula1>"一般,特定,　"</formula1>
    </dataValidation>
    <dataValidation type="list" imeMode="halfAlpha" allowBlank="1" showInputMessage="1" showErrorMessage="1" error="リストから選択してください" sqref="L230:M230" xr:uid="{7D51C3F8-D433-42B0-BC1E-206A49D6D7A7}">
      <formula1>"○,　"</formula1>
    </dataValidation>
    <dataValidation type="list" imeMode="halfAlpha" allowBlank="1" showInputMessage="1" showErrorMessage="1" error="リストから選択してください" sqref="N230:O230" xr:uid="{2BF6577C-29D6-4896-AF5B-D5E9481E15E7}">
      <formula1>"一般,特定,　"</formula1>
    </dataValidation>
    <dataValidation type="whole" imeMode="halfAlpha" allowBlank="1" showInputMessage="1" showErrorMessage="1" error="有効な数字を入力してください" sqref="P230:Q230" xr:uid="{8C1A782B-3B90-4F31-AA4A-452D1D3B75D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T230" xr:uid="{D3D2B4EC-9DA5-4F7F-AC46-FCD01C2EB034}">
      <formula1>-9999999999</formula1>
      <formula2>9999999999</formula2>
    </dataValidation>
    <dataValidation type="list" imeMode="halfAlpha" allowBlank="1" showInputMessage="1" showErrorMessage="1" error="リストから選択してください" sqref="U230:W230" xr:uid="{0CE763C7-433B-47DD-9547-002A6FC9E9F4}">
      <formula1>"一般,特定,　"</formula1>
    </dataValidation>
    <dataValidation type="list" imeMode="halfAlpha" allowBlank="1" showInputMessage="1" showErrorMessage="1" error="リストから選択してください" sqref="L231:M231" xr:uid="{F592636A-4ED4-4DBB-A61E-2108DA79A6EE}">
      <formula1>"○,　"</formula1>
    </dataValidation>
    <dataValidation type="list" imeMode="halfAlpha" allowBlank="1" showInputMessage="1" showErrorMessage="1" error="リストから選択してください" sqref="N231:O231" xr:uid="{41CEC3DF-5CC0-4758-9C2C-D09E10885C3E}">
      <formula1>"一般,特定,　"</formula1>
    </dataValidation>
    <dataValidation type="whole" imeMode="halfAlpha" allowBlank="1" showInputMessage="1" showErrorMessage="1" error="有効な数字を入力してください" sqref="P231:Q231" xr:uid="{18C42693-4669-4FBA-BDC6-0F545FADBE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704A27CA-4F73-4754-8505-200C05E2AE70}">
      <formula1>-9999999999</formula1>
      <formula2>9999999999</formula2>
    </dataValidation>
    <dataValidation type="list" imeMode="halfAlpha" allowBlank="1" showInputMessage="1" showErrorMessage="1" error="リストから選択してください" sqref="U231:W231" xr:uid="{8B8BD3FA-10D8-44E1-BDFE-74FBBE0C4325}">
      <formula1>"一般,特定,　"</formula1>
    </dataValidation>
    <dataValidation type="list" imeMode="halfAlpha" allowBlank="1" showInputMessage="1" showErrorMessage="1" error="リストから選択してください" sqref="L232:M232" xr:uid="{055761E9-7ED0-4190-BDAD-A8468DC68842}">
      <formula1>"○,　"</formula1>
    </dataValidation>
    <dataValidation type="list" imeMode="halfAlpha" allowBlank="1" showInputMessage="1" showErrorMessage="1" error="リストから選択してください" sqref="N232:O232" xr:uid="{B8D793B1-9699-4A62-BA61-B78D77682F7C}">
      <formula1>"一般,特定,　"</formula1>
    </dataValidation>
    <dataValidation type="whole" imeMode="halfAlpha" allowBlank="1" showInputMessage="1" showErrorMessage="1" error="有効な数字を入力してください" sqref="P232:Q232" xr:uid="{13F357BC-F5C2-4995-9E9B-0EA3554A3C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63B98B44-D0EB-4D12-9F1C-AAECA5ED326F}">
      <formula1>-9999999999</formula1>
      <formula2>9999999999</formula2>
    </dataValidation>
    <dataValidation type="list" imeMode="halfAlpha" allowBlank="1" showInputMessage="1" showErrorMessage="1" error="リストから選択してください" sqref="U232:W232" xr:uid="{F9A069A8-9D7E-4D7F-94F0-1EF5AC6B8D53}">
      <formula1>"一般,特定,　"</formula1>
    </dataValidation>
    <dataValidation type="list" imeMode="halfAlpha" allowBlank="1" showInputMessage="1" showErrorMessage="1" error="リストから選択してください" sqref="L233:M233" xr:uid="{EADA959B-95BE-4CB6-9D79-4246E6BAB556}">
      <formula1>"○,　"</formula1>
    </dataValidation>
    <dataValidation type="list" imeMode="halfAlpha" allowBlank="1" showInputMessage="1" showErrorMessage="1" error="リストから選択してください" sqref="N233:O233" xr:uid="{2B6E4FD0-AAA1-439D-B24E-B7EAB31A586F}">
      <formula1>"一般,特定,　"</formula1>
    </dataValidation>
    <dataValidation type="whole" imeMode="halfAlpha" allowBlank="1" showInputMessage="1" showErrorMessage="1" error="有効な数字を入力してください" sqref="P233:Q233" xr:uid="{D6097B28-0389-4E47-8615-B669BDEF879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8BA9DDD8-EBE9-4CC6-B523-59DF95A36552}">
      <formula1>-9999999999</formula1>
      <formula2>9999999999</formula2>
    </dataValidation>
    <dataValidation type="list" imeMode="halfAlpha" allowBlank="1" showInputMessage="1" showErrorMessage="1" error="リストから選択してください" sqref="U233:W233" xr:uid="{7FA6DAD3-858D-4AA8-B3B0-9C6C34999839}">
      <formula1>"一般,特定,　"</formula1>
    </dataValidation>
    <dataValidation type="list" imeMode="halfAlpha" allowBlank="1" showInputMessage="1" showErrorMessage="1" error="リストから選択してください" sqref="L234:M234" xr:uid="{C5B7262A-5732-4944-812F-F672B6987F02}">
      <formula1>"○,　"</formula1>
    </dataValidation>
    <dataValidation type="list" imeMode="halfAlpha" allowBlank="1" showInputMessage="1" showErrorMessage="1" error="リストから選択してください" sqref="N234:O234" xr:uid="{D5FF96BD-BB95-4137-B549-09B63173FFF3}">
      <formula1>"一般,特定,　"</formula1>
    </dataValidation>
    <dataValidation type="whole" imeMode="halfAlpha" allowBlank="1" showInputMessage="1" showErrorMessage="1" error="有効な数字を入力してください" sqref="P234:Q234" xr:uid="{44E9F7DB-C96B-415C-8020-B45AE1AC74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BE6E1E15-B1E2-4957-9EA5-5E75065246FE}">
      <formula1>-9999999999</formula1>
      <formula2>9999999999</formula2>
    </dataValidation>
    <dataValidation type="list" imeMode="halfAlpha" allowBlank="1" showInputMessage="1" showErrorMessage="1" error="リストから選択してください" sqref="U234:W234" xr:uid="{41BA4D36-9746-499F-9E6F-5B7EBD3A846B}">
      <formula1>"一般,特定,　"</formula1>
    </dataValidation>
    <dataValidation type="list" imeMode="halfAlpha" allowBlank="1" showInputMessage="1" showErrorMessage="1" error="リストから選択してください" sqref="L235:M235" xr:uid="{2356823B-2A83-4767-97CB-E5FABAE93893}">
      <formula1>"○,　"</formula1>
    </dataValidation>
    <dataValidation type="list" imeMode="halfAlpha" allowBlank="1" showInputMessage="1" showErrorMessage="1" error="リストから選択してください" sqref="N235:O235" xr:uid="{2517A4F7-1169-47CD-B1E7-B61C7FFAB2EE}">
      <formula1>"一般,特定,　"</formula1>
    </dataValidation>
    <dataValidation type="whole" imeMode="halfAlpha" allowBlank="1" showInputMessage="1" showErrorMessage="1" error="有効な数字を入力してください" sqref="P235:Q235" xr:uid="{870507FA-2DD6-417F-85FF-9EF4A76967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8934FDD0-F24F-431D-BBB6-4AE907D9EE18}">
      <formula1>-9999999999</formula1>
      <formula2>9999999999</formula2>
    </dataValidation>
    <dataValidation type="list" imeMode="halfAlpha" allowBlank="1" showInputMessage="1" showErrorMessage="1" error="リストから選択してください" sqref="U235:W235" xr:uid="{13C0391F-FD1B-42E6-AFAB-3A978A754D47}">
      <formula1>"一般,特定,　"</formula1>
    </dataValidation>
    <dataValidation type="list" imeMode="halfAlpha" allowBlank="1" showInputMessage="1" showErrorMessage="1" error="リストから選択してください" sqref="L236:M236" xr:uid="{A256F8A9-0C69-4434-BC78-5AD784F8A705}">
      <formula1>"○,　"</formula1>
    </dataValidation>
    <dataValidation type="list" imeMode="halfAlpha" allowBlank="1" showInputMessage="1" showErrorMessage="1" error="リストから選択してください" sqref="N236:O236" xr:uid="{0EE6BEFA-FD2E-4D84-B736-094A3A8CD9D2}">
      <formula1>"一般,特定,　"</formula1>
    </dataValidation>
    <dataValidation type="whole" imeMode="halfAlpha" allowBlank="1" showInputMessage="1" showErrorMessage="1" error="有効な数字を入力してください" sqref="P236:Q236" xr:uid="{FF1AD652-0B71-4144-A494-79014ABE150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F584A486-8ED9-4B62-856C-0566B1DA8C7B}">
      <formula1>-9999999999</formula1>
      <formula2>9999999999</formula2>
    </dataValidation>
    <dataValidation type="list" imeMode="halfAlpha" allowBlank="1" showInputMessage="1" showErrorMessage="1" error="リストから選択してください" sqref="U236:W236" xr:uid="{C0C858E9-C37A-4D75-8B28-FB9A550DDFF7}">
      <formula1>"一般,特定,　"</formula1>
    </dataValidation>
    <dataValidation type="list" imeMode="halfAlpha" allowBlank="1" showInputMessage="1" showErrorMessage="1" error="リストから選択してください" sqref="L237:M237" xr:uid="{E1F582A0-8950-40AD-AC2E-894F2D82D071}">
      <formula1>"○,　"</formula1>
    </dataValidation>
    <dataValidation type="list" imeMode="halfAlpha" allowBlank="1" showInputMessage="1" showErrorMessage="1" error="リストから選択してください" sqref="N237:O237" xr:uid="{74F4CE71-8EC2-4E88-A431-C786317F86A4}">
      <formula1>"一般,特定,　"</formula1>
    </dataValidation>
    <dataValidation type="whole" imeMode="halfAlpha" allowBlank="1" showInputMessage="1" showErrorMessage="1" error="有効な数字を入力してください" sqref="P237:Q237" xr:uid="{FC8597B1-6357-487A-90B9-51997705A0F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C86672E5-38A6-4053-9810-342D69FB7BA7}">
      <formula1>-9999999999</formula1>
      <formula2>9999999999</formula2>
    </dataValidation>
    <dataValidation type="list" imeMode="halfAlpha" allowBlank="1" showInputMessage="1" showErrorMessage="1" error="リストから選択してください" sqref="U237:W237" xr:uid="{2C7076B6-9A11-4E1D-874A-D270A3F2C3FD}">
      <formula1>"一般,特定,　"</formula1>
    </dataValidation>
    <dataValidation type="list" imeMode="halfAlpha" allowBlank="1" showInputMessage="1" showErrorMessage="1" error="リストから選択してください" sqref="L238:M238" xr:uid="{6B616356-2832-4671-91AD-7F4AE6CBEAA4}">
      <formula1>"○,　"</formula1>
    </dataValidation>
    <dataValidation type="list" imeMode="halfAlpha" allowBlank="1" showInputMessage="1" showErrorMessage="1" error="リストから選択してください" sqref="N238:O238" xr:uid="{CED63C6D-9CB8-4285-A056-04CDF01FBA46}">
      <formula1>"一般,特定,　"</formula1>
    </dataValidation>
    <dataValidation type="whole" imeMode="halfAlpha" allowBlank="1" showInputMessage="1" showErrorMessage="1" error="有効な数字を入力してください" sqref="P238:Q238" xr:uid="{CBED6A5F-B49F-4B0F-832A-B99F175695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F1BC3EA4-7858-42DF-899F-D3BFE79C0C8A}">
      <formula1>-9999999999</formula1>
      <formula2>9999999999</formula2>
    </dataValidation>
    <dataValidation type="list" imeMode="halfAlpha" allowBlank="1" showInputMessage="1" showErrorMessage="1" error="リストから選択してください" sqref="U238:W238" xr:uid="{5EB9A37B-4B84-4FE1-9F21-63F4E5F1B0B8}">
      <formula1>"一般,特定,　"</formula1>
    </dataValidation>
    <dataValidation type="list" imeMode="halfAlpha" allowBlank="1" showInputMessage="1" showErrorMessage="1" error="リストから選択してください" sqref="L239:M239" xr:uid="{613EFA34-C4DC-4EA2-820A-7DF9FB63E66F}">
      <formula1>"○,　"</formula1>
    </dataValidation>
    <dataValidation type="list" imeMode="halfAlpha" allowBlank="1" showInputMessage="1" showErrorMessage="1" error="リストから選択してください" sqref="N239:O239" xr:uid="{A91C0DEF-745A-4A63-A329-775E6A8A2092}">
      <formula1>"一般,特定,　"</formula1>
    </dataValidation>
    <dataValidation type="whole" imeMode="halfAlpha" allowBlank="1" showInputMessage="1" showErrorMessage="1" error="有効な数字を入力してください" sqref="P239:Q239" xr:uid="{88D68D23-277E-4291-B7BE-815064590A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EA53C125-F819-4B29-8801-C023EC9D8418}">
      <formula1>-9999999999</formula1>
      <formula2>9999999999</formula2>
    </dataValidation>
    <dataValidation type="list" imeMode="halfAlpha" allowBlank="1" showInputMessage="1" showErrorMessage="1" error="リストから選択してください" sqref="U239:W239" xr:uid="{B05F0E5A-C41A-482B-8A33-CCDD2E66D4CD}">
      <formula1>"一般,特定,　"</formula1>
    </dataValidation>
    <dataValidation type="list" imeMode="halfAlpha" allowBlank="1" showInputMessage="1" showErrorMessage="1" error="リストから選択してください" sqref="L240:M240" xr:uid="{B3A59347-0996-4160-8EE9-0A64DEA57D00}">
      <formula1>"○,　"</formula1>
    </dataValidation>
    <dataValidation type="list" imeMode="halfAlpha" allowBlank="1" showInputMessage="1" showErrorMessage="1" error="リストから選択してください" sqref="N240:O240" xr:uid="{190F38BB-4163-414A-9498-57D691B5B052}">
      <formula1>"一般,特定,　"</formula1>
    </dataValidation>
    <dataValidation type="whole" imeMode="halfAlpha" allowBlank="1" showInputMessage="1" showErrorMessage="1" error="有効な数字を入力してください" sqref="P240:Q240" xr:uid="{A75F2E07-18E8-41A9-BCD4-52A9DBD5215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02805E56-3D96-4F26-A97E-5FD8CD25CB8B}">
      <formula1>-9999999999</formula1>
      <formula2>9999999999</formula2>
    </dataValidation>
    <dataValidation type="list" imeMode="halfAlpha" allowBlank="1" showInputMessage="1" showErrorMessage="1" error="リストから選択してください" sqref="U240:W240" xr:uid="{F54B89AD-7043-4BC3-BDE3-12934B311A04}">
      <formula1>"一般,特定,　"</formula1>
    </dataValidation>
    <dataValidation type="list" imeMode="halfAlpha" allowBlank="1" showInputMessage="1" showErrorMessage="1" error="リストから選択してください" sqref="L241:M241" xr:uid="{EA0207FE-4A56-4BD8-9148-A85E86B58B0E}">
      <formula1>"○,　"</formula1>
    </dataValidation>
    <dataValidation type="list" imeMode="halfAlpha" allowBlank="1" showInputMessage="1" showErrorMessage="1" error="リストから選択してください" sqref="N241:O241" xr:uid="{D9563E96-F797-4D39-9408-396E4974FB5A}">
      <formula1>"一般,特定,　"</formula1>
    </dataValidation>
    <dataValidation type="whole" imeMode="halfAlpha" allowBlank="1" showInputMessage="1" showErrorMessage="1" error="有効な数字を入力してください" sqref="P241:Q241" xr:uid="{4511263C-B397-41C1-B459-DD5B823CF7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8E39A968-0FE0-4393-9BD7-9BF8139B7E11}">
      <formula1>-9999999999</formula1>
      <formula2>9999999999</formula2>
    </dataValidation>
    <dataValidation type="list" imeMode="halfAlpha" allowBlank="1" showInputMessage="1" showErrorMessage="1" error="リストから選択してください" sqref="U241:W241" xr:uid="{A2215160-9DDF-4529-B0AD-6034E5CA7D24}">
      <formula1>"一般,特定,　"</formula1>
    </dataValidation>
    <dataValidation type="list" imeMode="halfAlpha" allowBlank="1" showInputMessage="1" showErrorMessage="1" error="リストから選択してください" sqref="L242:M242" xr:uid="{20C8DCDA-10EA-4CF2-9AFA-615C576EA2C7}">
      <formula1>"○,　"</formula1>
    </dataValidation>
    <dataValidation type="list" imeMode="halfAlpha" allowBlank="1" showInputMessage="1" showErrorMessage="1" error="リストから選択してください" sqref="N242:O242" xr:uid="{0EB3FD4B-BB7A-4D52-8C73-AA877EA4736D}">
      <formula1>"一般,特定,　"</formula1>
    </dataValidation>
    <dataValidation type="whole" imeMode="halfAlpha" allowBlank="1" showInputMessage="1" showErrorMessage="1" error="有効な数字を入力してください" sqref="P242:Q242" xr:uid="{D36C7B9F-C2E2-43AE-A4D0-2F72C074288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79CA7B7C-A970-4C54-AD9F-D5E1E8D4000F}">
      <formula1>-9999999999</formula1>
      <formula2>9999999999</formula2>
    </dataValidation>
    <dataValidation type="list" imeMode="halfAlpha" allowBlank="1" showInputMessage="1" showErrorMessage="1" error="リストから選択してください" sqref="U242:W242" xr:uid="{BEC54041-968C-4079-830B-5F1220C5FD65}">
      <formula1>"一般,特定,　"</formula1>
    </dataValidation>
    <dataValidation type="list" imeMode="halfAlpha" allowBlank="1" showInputMessage="1" showErrorMessage="1" error="リストから選択してください" sqref="L243:M243" xr:uid="{E398239F-9F59-4795-BD71-59EAD57D1379}">
      <formula1>"○,　"</formula1>
    </dataValidation>
    <dataValidation type="list" imeMode="halfAlpha" allowBlank="1" showInputMessage="1" showErrorMessage="1" error="リストから選択してください" sqref="N243:O243" xr:uid="{424C7013-6A07-4762-8AC1-62301309EFCC}">
      <formula1>"一般,特定,　"</formula1>
    </dataValidation>
    <dataValidation type="whole" imeMode="halfAlpha" allowBlank="1" showInputMessage="1" showErrorMessage="1" error="有効な数字を入力してください" sqref="P243:Q243" xr:uid="{25761F08-3E1E-4144-9CA3-AEC19923E17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E2983DFC-D457-4125-ADB1-05A6B30D3127}">
      <formula1>-9999999999</formula1>
      <formula2>9999999999</formula2>
    </dataValidation>
    <dataValidation type="list" imeMode="halfAlpha" allowBlank="1" showInputMessage="1" showErrorMessage="1" error="リストから選択してください" sqref="U243:W243" xr:uid="{C43F707D-8377-4470-B9D2-AE7176712C96}">
      <formula1>"一般,特定,　"</formula1>
    </dataValidation>
    <dataValidation type="list" imeMode="halfAlpha" allowBlank="1" showInputMessage="1" showErrorMessage="1" error="リストから選択してください" sqref="L244:M244" xr:uid="{BC84FE8D-AE42-4901-983F-73E42D580C14}">
      <formula1>"○,　"</formula1>
    </dataValidation>
    <dataValidation type="list" imeMode="halfAlpha" allowBlank="1" showInputMessage="1" showErrorMessage="1" error="リストから選択してください" sqref="N244:O244" xr:uid="{6E1563E5-D338-488E-873F-709AE8866497}">
      <formula1>"一般,特定,　"</formula1>
    </dataValidation>
    <dataValidation type="whole" imeMode="halfAlpha" allowBlank="1" showInputMessage="1" showErrorMessage="1" error="有効な数字を入力してください" sqref="P244:Q244" xr:uid="{E9C9FDE0-BE52-453B-99B6-16893BCA6E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FC8276F7-3A70-4C38-889F-7736F7EA1400}">
      <formula1>-9999999999</formula1>
      <formula2>9999999999</formula2>
    </dataValidation>
    <dataValidation type="list" imeMode="halfAlpha" allowBlank="1" showInputMessage="1" showErrorMessage="1" error="リストから選択してください" sqref="U244:W244" xr:uid="{82DC188B-A3E1-4753-993E-C2E0EF260D5F}">
      <formula1>"一般,特定,　"</formula1>
    </dataValidation>
    <dataValidation type="list" imeMode="halfAlpha" allowBlank="1" showInputMessage="1" showErrorMessage="1" error="リストから選択してください" sqref="L245:M245" xr:uid="{591F9E5A-D49E-436E-9A80-9D44CF5BA399}">
      <formula1>"○,　"</formula1>
    </dataValidation>
    <dataValidation type="list" imeMode="halfAlpha" allowBlank="1" showInputMessage="1" showErrorMessage="1" error="リストから選択してください" sqref="N245:O245" xr:uid="{7928158C-7881-45A2-801A-2D0B0104D4E6}">
      <formula1>"一般,特定,　"</formula1>
    </dataValidation>
    <dataValidation type="whole" imeMode="halfAlpha" allowBlank="1" showInputMessage="1" showErrorMessage="1" error="有効な数字を入力してください" sqref="P245:Q245" xr:uid="{19AC0915-6CCC-484F-9686-D3B614B8692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4F4C88E1-7828-408D-8D95-D7E79AB8C95E}">
      <formula1>-9999999999</formula1>
      <formula2>9999999999</formula2>
    </dataValidation>
    <dataValidation type="list" imeMode="halfAlpha" allowBlank="1" showInputMessage="1" showErrorMessage="1" error="リストから選択してください" sqref="U245:W245" xr:uid="{38D40DBA-67BB-479A-837D-DA86E184E912}">
      <formula1>"一般,特定,　"</formula1>
    </dataValidation>
    <dataValidation type="list" imeMode="halfAlpha" allowBlank="1" showInputMessage="1" showErrorMessage="1" error="リストから選択してください" sqref="L246:M246" xr:uid="{D11725F3-2EC2-480F-A002-658415B14C0F}">
      <formula1>"○,　"</formula1>
    </dataValidation>
    <dataValidation type="whole" imeMode="halfAlpha" allowBlank="1" showInputMessage="1" showErrorMessage="1" error="有効な数字を入力してください。10兆円以上になる場合は、9,999,999,999と入力してください" sqref="R246:T246" xr:uid="{B0E6BDA2-CAA1-43E2-B82F-7F687B8332CA}">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3" customWidth="1"/>
    <col min="2"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207</v>
      </c>
    </row>
    <row r="4" spans="1:1" x14ac:dyDescent="0.15">
      <c r="A4" s="113" t="s">
        <v>208</v>
      </c>
    </row>
    <row r="10" spans="1:1" x14ac:dyDescent="0.15">
      <c r="A10" s="84" t="s">
        <v>187</v>
      </c>
    </row>
    <row r="11" spans="1:1" x14ac:dyDescent="0.15">
      <c r="A11" s="84" t="s">
        <v>17</v>
      </c>
    </row>
    <row r="12" spans="1:1" x14ac:dyDescent="0.15">
      <c r="A12" s="84" t="s">
        <v>18</v>
      </c>
    </row>
    <row r="13" spans="1:1" x14ac:dyDescent="0.15">
      <c r="A13" s="84" t="s">
        <v>19</v>
      </c>
    </row>
    <row r="14" spans="1:1" x14ac:dyDescent="0.15">
      <c r="A14" s="84" t="s">
        <v>20</v>
      </c>
    </row>
    <row r="15" spans="1:1" x14ac:dyDescent="0.15">
      <c r="A15" s="84" t="s">
        <v>21</v>
      </c>
    </row>
    <row r="16" spans="1:1" x14ac:dyDescent="0.15">
      <c r="A16" s="84" t="s">
        <v>22</v>
      </c>
    </row>
    <row r="17" spans="1:1" x14ac:dyDescent="0.15">
      <c r="A17" s="84" t="s">
        <v>23</v>
      </c>
    </row>
    <row r="18" spans="1:1" x14ac:dyDescent="0.15">
      <c r="A18" s="84" t="s">
        <v>24</v>
      </c>
    </row>
    <row r="19" spans="1:1" x14ac:dyDescent="0.15">
      <c r="A19" s="84" t="s">
        <v>25</v>
      </c>
    </row>
    <row r="20" spans="1:1" x14ac:dyDescent="0.15">
      <c r="A20" s="84" t="s">
        <v>26</v>
      </c>
    </row>
    <row r="21" spans="1:1" x14ac:dyDescent="0.15">
      <c r="A21" s="84" t="s">
        <v>27</v>
      </c>
    </row>
    <row r="22" spans="1:1" x14ac:dyDescent="0.15">
      <c r="A22" s="84" t="s">
        <v>28</v>
      </c>
    </row>
    <row r="23" spans="1:1" x14ac:dyDescent="0.15">
      <c r="A23" s="84" t="s">
        <v>29</v>
      </c>
    </row>
    <row r="24" spans="1:1" x14ac:dyDescent="0.15">
      <c r="A24" s="84" t="s">
        <v>30</v>
      </c>
    </row>
    <row r="25" spans="1:1" x14ac:dyDescent="0.15">
      <c r="A25" s="84" t="s">
        <v>31</v>
      </c>
    </row>
    <row r="26" spans="1:1" x14ac:dyDescent="0.15">
      <c r="A26" s="84" t="s">
        <v>32</v>
      </c>
    </row>
    <row r="27" spans="1:1" x14ac:dyDescent="0.15">
      <c r="A27" s="84" t="s">
        <v>33</v>
      </c>
    </row>
    <row r="28" spans="1:1" x14ac:dyDescent="0.15">
      <c r="A28" s="84" t="s">
        <v>34</v>
      </c>
    </row>
    <row r="29" spans="1:1" x14ac:dyDescent="0.15">
      <c r="A29" s="84" t="s">
        <v>35</v>
      </c>
    </row>
    <row r="30" spans="1:1" x14ac:dyDescent="0.15">
      <c r="A30" s="84" t="s">
        <v>36</v>
      </c>
    </row>
    <row r="31" spans="1:1" x14ac:dyDescent="0.15">
      <c r="A31" s="84" t="s">
        <v>37</v>
      </c>
    </row>
    <row r="32" spans="1:1" x14ac:dyDescent="0.15">
      <c r="A32" s="84" t="s">
        <v>38</v>
      </c>
    </row>
    <row r="33" spans="1:1" x14ac:dyDescent="0.15">
      <c r="A33" s="84" t="s">
        <v>39</v>
      </c>
    </row>
    <row r="34" spans="1:1" x14ac:dyDescent="0.15">
      <c r="A34" s="84" t="s">
        <v>40</v>
      </c>
    </row>
    <row r="35" spans="1:1" x14ac:dyDescent="0.15">
      <c r="A35" s="84" t="s">
        <v>41</v>
      </c>
    </row>
    <row r="36" spans="1:1" x14ac:dyDescent="0.15">
      <c r="A36" s="84" t="s">
        <v>42</v>
      </c>
    </row>
    <row r="37" spans="1:1" x14ac:dyDescent="0.15">
      <c r="A37" s="84" t="s">
        <v>43</v>
      </c>
    </row>
    <row r="38" spans="1:1" x14ac:dyDescent="0.15">
      <c r="A38" s="84" t="s">
        <v>44</v>
      </c>
    </row>
    <row r="39" spans="1:1" x14ac:dyDescent="0.15">
      <c r="A39" s="84" t="s">
        <v>45</v>
      </c>
    </row>
    <row r="40" spans="1:1" x14ac:dyDescent="0.15">
      <c r="A40" s="84" t="s">
        <v>46</v>
      </c>
    </row>
    <row r="41" spans="1:1" x14ac:dyDescent="0.15">
      <c r="A41" s="84" t="s">
        <v>47</v>
      </c>
    </row>
    <row r="42" spans="1:1" x14ac:dyDescent="0.15">
      <c r="A42" s="84" t="s">
        <v>48</v>
      </c>
    </row>
    <row r="43" spans="1:1" x14ac:dyDescent="0.15">
      <c r="A43" s="84" t="s">
        <v>49</v>
      </c>
    </row>
    <row r="44" spans="1:1" x14ac:dyDescent="0.15">
      <c r="A44" s="84" t="s">
        <v>50</v>
      </c>
    </row>
    <row r="45" spans="1:1" x14ac:dyDescent="0.15">
      <c r="A45" s="84" t="s">
        <v>51</v>
      </c>
    </row>
    <row r="46" spans="1:1" x14ac:dyDescent="0.15">
      <c r="A46" s="84" t="s">
        <v>52</v>
      </c>
    </row>
    <row r="47" spans="1:1" x14ac:dyDescent="0.15">
      <c r="A47" s="84" t="s">
        <v>53</v>
      </c>
    </row>
    <row r="48" spans="1:1" x14ac:dyDescent="0.15">
      <c r="A48" s="84" t="s">
        <v>54</v>
      </c>
    </row>
    <row r="49" spans="1:1" x14ac:dyDescent="0.15">
      <c r="A49" s="84" t="s">
        <v>55</v>
      </c>
    </row>
    <row r="50" spans="1:1" x14ac:dyDescent="0.15">
      <c r="A50" s="84" t="s">
        <v>56</v>
      </c>
    </row>
    <row r="51" spans="1:1" x14ac:dyDescent="0.15">
      <c r="A51" s="84" t="s">
        <v>57</v>
      </c>
    </row>
    <row r="52" spans="1:1" x14ac:dyDescent="0.15">
      <c r="A52" s="84" t="s">
        <v>58</v>
      </c>
    </row>
    <row r="53" spans="1:1" x14ac:dyDescent="0.15">
      <c r="A53" s="84" t="s">
        <v>59</v>
      </c>
    </row>
    <row r="54" spans="1:1" x14ac:dyDescent="0.15">
      <c r="A54" s="84" t="s">
        <v>60</v>
      </c>
    </row>
    <row r="55" spans="1:1" x14ac:dyDescent="0.15">
      <c r="A55" s="84" t="s">
        <v>61</v>
      </c>
    </row>
    <row r="56" spans="1:1" x14ac:dyDescent="0.15">
      <c r="A56" s="84" t="s">
        <v>62</v>
      </c>
    </row>
    <row r="57" spans="1:1" x14ac:dyDescent="0.15">
      <c r="A57" s="84" t="s">
        <v>63</v>
      </c>
    </row>
  </sheetData>
  <sheetProtection algorithmName="SHA-512" hashValue="6NkqfTSjH1i/LFpZctpTDkLyHYZ3iXOB5hEb/Txz7JkUOckvM40m2qeLgRrfmyrj7AOHUP+9GI01Z/sRsugZ3w==" saltValue="dPVvXhCBcbSew70TEL/wlw==" spinCount="100000" sheet="1" objects="1" scenarios="1"/>
  <phoneticPr fontId="4"/>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