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defaultThemeVersion="124226"/>
  <xr:revisionPtr revIDLastSave="0" documentId="13_ncr:1_{4E7CE1AC-C0A4-478C-B434-C0515F6C3E44}" xr6:coauthVersionLast="36" xr6:coauthVersionMax="47" xr10:uidLastSave="{00000000-0000-0000-0000-000000000000}"/>
  <bookViews>
    <workbookView xWindow="0" yWindow="0" windowWidth="11070" windowHeight="1845" xr2:uid="{00000000-000D-0000-FFFF-FFFF00000000}"/>
  </bookViews>
  <sheets>
    <sheet name="県様式１号－１" sheetId="25" r:id="rId1"/>
    <sheet name="県様式3号" sheetId="18" r:id="rId2"/>
    <sheet name="【参考】付加価値額の算定根拠" sheetId="27" r:id="rId3"/>
  </sheets>
  <externalReferences>
    <externalReference r:id="rId4"/>
    <externalReference r:id="rId5"/>
  </externalReferences>
  <definedNames>
    <definedName name="_xlnm.Print_Area" localSheetId="2">【参考】付加価値額の算定根拠!$A$1:$K$59</definedName>
    <definedName name="_xlnm.Print_Area" localSheetId="0">'県様式１号－１'!$A$1:$AN$212</definedName>
    <definedName name="_xlnm.Print_Area" localSheetId="1">県様式3号!$A$1:$K$15</definedName>
    <definedName name="管轄局" localSheetId="2">#REF!</definedName>
    <definedName name="管轄局" localSheetId="0">[1]Sheet1!$B$3:$B$11</definedName>
    <definedName name="管轄局">[2]Sheet1!$B$3:$B$11</definedName>
    <definedName name="政策目的" localSheetId="2">#REF!</definedName>
    <definedName name="政策目的" localSheetId="0">[1]Sheet1!$G$3:$G$5</definedName>
    <definedName name="政策目的">[2]Sheet1!$G$3:$G$5</definedName>
  </definedNames>
  <calcPr calcId="191029"/>
</workbook>
</file>

<file path=xl/calcChain.xml><?xml version="1.0" encoding="utf-8"?>
<calcChain xmlns="http://schemas.openxmlformats.org/spreadsheetml/2006/main">
  <c r="AR93" i="25" l="1"/>
  <c r="AR92" i="25"/>
  <c r="AR91" i="25"/>
  <c r="AR90" i="25"/>
  <c r="AR89" i="25"/>
  <c r="AR88" i="25"/>
  <c r="AP81" i="25"/>
  <c r="AP79" i="25"/>
  <c r="AP77" i="25"/>
  <c r="AP75" i="25"/>
  <c r="AP73" i="25"/>
  <c r="AP71" i="25"/>
  <c r="AP69" i="25"/>
  <c r="AP67" i="25"/>
  <c r="AP65" i="25"/>
  <c r="AP63" i="25"/>
  <c r="AG107" i="25" l="1"/>
  <c r="AP144" i="25"/>
  <c r="AG106" i="25"/>
  <c r="AO144" i="25" s="1"/>
  <c r="AG105" i="25"/>
  <c r="AP142" i="25"/>
  <c r="AG104" i="25"/>
  <c r="AO142" i="25" s="1"/>
  <c r="AG103" i="25"/>
  <c r="AP140" i="25"/>
  <c r="AG102" i="25"/>
  <c r="AO140" i="25" s="1"/>
  <c r="AG101" i="25"/>
  <c r="AP138" i="25"/>
  <c r="AG100" i="25"/>
  <c r="AO138" i="25" s="1"/>
  <c r="AV137" i="25"/>
  <c r="AT137" i="25"/>
  <c r="AG99" i="25"/>
  <c r="AP136" i="25"/>
  <c r="AG98" i="25"/>
  <c r="AO136" i="25" s="1"/>
  <c r="AV135" i="25"/>
  <c r="AT135" i="25"/>
  <c r="AG97" i="25"/>
  <c r="AP134" i="25"/>
  <c r="AG96" i="25"/>
  <c r="AO134" i="25" s="1"/>
  <c r="AV133" i="25"/>
  <c r="AT133" i="25"/>
  <c r="AG95" i="25"/>
  <c r="AP132" i="25"/>
  <c r="AG94" i="25"/>
  <c r="AO132" i="25" s="1"/>
  <c r="AV131" i="25"/>
  <c r="AT131" i="25"/>
  <c r="AG93" i="25"/>
  <c r="AP130" i="25"/>
  <c r="AG92" i="25"/>
  <c r="AO130" i="25" s="1"/>
  <c r="AV129" i="25"/>
  <c r="AT129" i="25"/>
  <c r="AG91" i="25"/>
  <c r="AP128" i="25"/>
  <c r="AG90" i="25"/>
  <c r="AO128" i="25" s="1"/>
  <c r="AV127" i="25"/>
  <c r="AT127" i="25"/>
  <c r="AG89" i="25"/>
  <c r="AP126" i="25"/>
  <c r="AG88" i="25"/>
  <c r="AV125" i="25"/>
  <c r="AT125" i="25"/>
  <c r="AV123" i="25"/>
  <c r="AT123" i="25"/>
  <c r="AV121" i="25"/>
  <c r="AT121" i="25"/>
  <c r="AG145" i="25"/>
  <c r="AA145" i="25"/>
  <c r="X145" i="25"/>
  <c r="U145" i="25"/>
  <c r="R145" i="25"/>
  <c r="H145" i="25"/>
  <c r="D145" i="25"/>
  <c r="AD143" i="25"/>
  <c r="O143" i="25"/>
  <c r="L143" i="25"/>
  <c r="AD141" i="25"/>
  <c r="O141" i="25"/>
  <c r="L141" i="25"/>
  <c r="AD139" i="25"/>
  <c r="O139" i="25"/>
  <c r="L139" i="25"/>
  <c r="AD137" i="25"/>
  <c r="O137" i="25"/>
  <c r="L137" i="25"/>
  <c r="AD135" i="25"/>
  <c r="O135" i="25"/>
  <c r="L135" i="25"/>
  <c r="AD133" i="25"/>
  <c r="O133" i="25"/>
  <c r="L133" i="25"/>
  <c r="AD131" i="25"/>
  <c r="O131" i="25"/>
  <c r="L131" i="25"/>
  <c r="AD129" i="25"/>
  <c r="O129" i="25"/>
  <c r="L129" i="25"/>
  <c r="AD127" i="25"/>
  <c r="O127" i="25"/>
  <c r="L127" i="25"/>
  <c r="AD125" i="25"/>
  <c r="O125" i="25"/>
  <c r="L125" i="25"/>
  <c r="O145" i="25" l="1"/>
  <c r="AG108" i="25"/>
  <c r="AX121" i="25"/>
  <c r="AR121" i="25"/>
  <c r="AD145" i="25"/>
  <c r="AO126" i="25"/>
  <c r="L145" i="25"/>
  <c r="AG109" i="25"/>
  <c r="AX123" i="25"/>
  <c r="AR123" i="25"/>
  <c r="AX125" i="25"/>
  <c r="AR125" i="25"/>
  <c r="AX137" i="25"/>
  <c r="AR137" i="25"/>
  <c r="AR127" i="25"/>
  <c r="AX127" i="25"/>
  <c r="AX135" i="25"/>
  <c r="AR135" i="25"/>
  <c r="AR131" i="25"/>
  <c r="AX131" i="25"/>
  <c r="AX129" i="25"/>
  <c r="AR129" i="25"/>
  <c r="AX133" i="25"/>
  <c r="AR133" i="25"/>
  <c r="J58" i="27" l="1"/>
  <c r="I58" i="27"/>
  <c r="H58" i="27"/>
  <c r="G58" i="27"/>
  <c r="J47" i="27"/>
  <c r="I47" i="27"/>
  <c r="H47" i="27"/>
  <c r="G47" i="27"/>
  <c r="J23" i="27"/>
  <c r="I23" i="27"/>
  <c r="H23" i="27"/>
  <c r="G23" i="27"/>
  <c r="G22" i="27" s="1"/>
  <c r="G57" i="27" s="1"/>
  <c r="J22" i="27"/>
  <c r="J57" i="27" s="1"/>
  <c r="I22" i="27"/>
  <c r="I57" i="27" s="1"/>
  <c r="H22" i="27"/>
  <c r="H57" i="27" s="1"/>
  <c r="J3" i="27"/>
  <c r="J56" i="27" s="1"/>
  <c r="J59" i="27" s="1"/>
  <c r="I3" i="27"/>
  <c r="I56" i="27" s="1"/>
  <c r="I59" i="27" s="1"/>
  <c r="H3" i="27"/>
  <c r="H56" i="27" s="1"/>
  <c r="G3" i="27"/>
  <c r="G56" i="27" s="1"/>
  <c r="H59" i="27" l="1"/>
  <c r="G59" i="27"/>
  <c r="D7" i="18" l="1"/>
  <c r="E7" i="18" l="1"/>
  <c r="F7" i="18" l="1"/>
  <c r="G7" i="18"/>
  <c r="H7" i="18"/>
  <c r="L7" i="18" l="1"/>
  <c r="I7" i="18"/>
  <c r="J7" i="18" s="1"/>
  <c r="K7"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54" authorId="0" shapeId="0" xr:uid="{3AC246B7-CACC-4819-8FEE-C1C93BD2717D}">
      <text>
        <r>
          <rPr>
            <b/>
            <sz val="9"/>
            <color indexed="81"/>
            <rFont val="MS P ゴシック"/>
            <family val="3"/>
            <charset val="128"/>
          </rPr>
          <t>作成者:</t>
        </r>
        <r>
          <rPr>
            <sz val="9"/>
            <color indexed="81"/>
            <rFont val="MS P ゴシック"/>
            <family val="3"/>
            <charset val="128"/>
          </rPr>
          <t xml:space="preserve">
目標設定
農業経営を維持する者の人数
例：被災前：1人
目標年度：1人</t>
        </r>
      </text>
    </comment>
  </commentList>
</comments>
</file>

<file path=xl/sharedStrings.xml><?xml version="1.0" encoding="utf-8"?>
<sst xmlns="http://schemas.openxmlformats.org/spreadsheetml/2006/main" count="530" uniqueCount="323">
  <si>
    <t>□</t>
  </si>
  <si>
    <t>経営体名：</t>
    <rPh sb="0" eb="3">
      <t>ケイエイタイ</t>
    </rPh>
    <rPh sb="3" eb="4">
      <t>メイ</t>
    </rPh>
    <phoneticPr fontId="4"/>
  </si>
  <si>
    <t>経営面積の拡大</t>
    <rPh sb="0" eb="2">
      <t>ケイエイ</t>
    </rPh>
    <rPh sb="2" eb="4">
      <t>メンセキ</t>
    </rPh>
    <rPh sb="5" eb="7">
      <t>カクダイ</t>
    </rPh>
    <phoneticPr fontId="7"/>
  </si>
  <si>
    <t>計</t>
    <rPh sb="0" eb="1">
      <t>ケイ</t>
    </rPh>
    <phoneticPr fontId="7"/>
  </si>
  <si>
    <t>確認した根拠資料</t>
    <rPh sb="0" eb="2">
      <t>カクニン</t>
    </rPh>
    <rPh sb="4" eb="6">
      <t>コンキョ</t>
    </rPh>
    <rPh sb="6" eb="8">
      <t>シリョウ</t>
    </rPh>
    <phoneticPr fontId="4"/>
  </si>
  <si>
    <t>①</t>
    <phoneticPr fontId="7"/>
  </si>
  <si>
    <t>②</t>
    <phoneticPr fontId="7"/>
  </si>
  <si>
    <t>ａ</t>
    <phoneticPr fontId="7"/>
  </si>
  <si>
    <t>ｂ</t>
    <phoneticPr fontId="7"/>
  </si>
  <si>
    <t>③</t>
    <phoneticPr fontId="7"/>
  </si>
  <si>
    <t>④</t>
    <phoneticPr fontId="7"/>
  </si>
  <si>
    <t>⑤</t>
    <phoneticPr fontId="7"/>
  </si>
  <si>
    <t>付加価値額の拡大</t>
    <rPh sb="0" eb="2">
      <t>フカ</t>
    </rPh>
    <rPh sb="2" eb="4">
      <t>カチ</t>
    </rPh>
    <rPh sb="4" eb="5">
      <t>ガク</t>
    </rPh>
    <rPh sb="6" eb="8">
      <t>カクダイ</t>
    </rPh>
    <phoneticPr fontId="4"/>
  </si>
  <si>
    <t>収入総額</t>
    <rPh sb="0" eb="2">
      <t>シュウニュウ</t>
    </rPh>
    <rPh sb="2" eb="4">
      <t>ソウガク</t>
    </rPh>
    <phoneticPr fontId="4"/>
  </si>
  <si>
    <t>費用総額</t>
    <rPh sb="0" eb="2">
      <t>ヒヨウ</t>
    </rPh>
    <rPh sb="2" eb="4">
      <t>ソウガク</t>
    </rPh>
    <phoneticPr fontId="4"/>
  </si>
  <si>
    <t>人件費</t>
    <rPh sb="0" eb="3">
      <t>ジンケンヒ</t>
    </rPh>
    <phoneticPr fontId="4"/>
  </si>
  <si>
    <t>目標値</t>
    <rPh sb="0" eb="2">
      <t>モクヒョウ</t>
    </rPh>
    <rPh sb="2" eb="3">
      <t>チ</t>
    </rPh>
    <phoneticPr fontId="4"/>
  </si>
  <si>
    <t>経営体あたり</t>
    <rPh sb="0" eb="2">
      <t>ケイエイ</t>
    </rPh>
    <rPh sb="2" eb="3">
      <t>タイ</t>
    </rPh>
    <phoneticPr fontId="4"/>
  </si>
  <si>
    <t>拡大率</t>
    <rPh sb="0" eb="2">
      <t>カクダイ</t>
    </rPh>
    <rPh sb="2" eb="3">
      <t>リツ</t>
    </rPh>
    <phoneticPr fontId="4"/>
  </si>
  <si>
    <t>↑×3/4の値</t>
    <rPh sb="6" eb="7">
      <t>アタイ</t>
    </rPh>
    <phoneticPr fontId="4"/>
  </si>
  <si>
    <t>（円）</t>
    <rPh sb="1" eb="2">
      <t>エン</t>
    </rPh>
    <phoneticPr fontId="4"/>
  </si>
  <si>
    <t>備考</t>
    <rPh sb="0" eb="2">
      <t>ビコウ</t>
    </rPh>
    <phoneticPr fontId="4"/>
  </si>
  <si>
    <t>現状値（収入総額、費用総額、人件費）について</t>
    <rPh sb="0" eb="2">
      <t>ゲンジョウ</t>
    </rPh>
    <rPh sb="2" eb="3">
      <t>チ</t>
    </rPh>
    <rPh sb="4" eb="6">
      <t>シュウニュウ</t>
    </rPh>
    <rPh sb="6" eb="8">
      <t>ソウガク</t>
    </rPh>
    <rPh sb="9" eb="11">
      <t>ヒヨウ</t>
    </rPh>
    <rPh sb="11" eb="13">
      <t>ソウガク</t>
    </rPh>
    <rPh sb="14" eb="16">
      <t>ジンケン</t>
    </rPh>
    <rPh sb="16" eb="17">
      <t>ヒ</t>
    </rPh>
    <phoneticPr fontId="4"/>
  </si>
  <si>
    <t>□</t>
    <phoneticPr fontId="7"/>
  </si>
  <si>
    <t>事業名</t>
    <rPh sb="0" eb="2">
      <t>ジギョウ</t>
    </rPh>
    <rPh sb="2" eb="3">
      <t>メイ</t>
    </rPh>
    <phoneticPr fontId="7"/>
  </si>
  <si>
    <t>実施年度</t>
    <rPh sb="0" eb="2">
      <t>ジッシ</t>
    </rPh>
    <rPh sb="2" eb="4">
      <t>ネンド</t>
    </rPh>
    <phoneticPr fontId="7"/>
  </si>
  <si>
    <t>事業内容</t>
    <rPh sb="0" eb="2">
      <t>ジギョウ</t>
    </rPh>
    <rPh sb="2" eb="4">
      <t>ナイヨウ</t>
    </rPh>
    <phoneticPr fontId="7"/>
  </si>
  <si>
    <t>　</t>
  </si>
  <si>
    <t>（注）</t>
    <rPh sb="1" eb="2">
      <t>チュウ</t>
    </rPh>
    <phoneticPr fontId="7"/>
  </si>
  <si>
    <t>助成対象者名</t>
    <rPh sb="0" eb="2">
      <t>ジョセイ</t>
    </rPh>
    <rPh sb="2" eb="5">
      <t>タイショウシャ</t>
    </rPh>
    <rPh sb="5" eb="6">
      <t>メイ</t>
    </rPh>
    <phoneticPr fontId="7"/>
  </si>
  <si>
    <t>住　　　　所</t>
    <rPh sb="0" eb="1">
      <t>ジュウ</t>
    </rPh>
    <rPh sb="5" eb="6">
      <t>ショ</t>
    </rPh>
    <phoneticPr fontId="7"/>
  </si>
  <si>
    <t>代表者名
（法人等の場合に記載）</t>
    <rPh sb="0" eb="3">
      <t>ダイヒョウシャ</t>
    </rPh>
    <rPh sb="3" eb="4">
      <t>メイ</t>
    </rPh>
    <rPh sb="6" eb="8">
      <t>ホウジン</t>
    </rPh>
    <rPh sb="8" eb="9">
      <t>トウ</t>
    </rPh>
    <rPh sb="10" eb="12">
      <t>バアイ</t>
    </rPh>
    <rPh sb="13" eb="15">
      <t>キサイ</t>
    </rPh>
    <phoneticPr fontId="7"/>
  </si>
  <si>
    <t>項　　　目</t>
    <rPh sb="0" eb="1">
      <t>コウ</t>
    </rPh>
    <rPh sb="4" eb="5">
      <t>メ</t>
    </rPh>
    <phoneticPr fontId="7"/>
  </si>
  <si>
    <t>資金調達のうち融資の概要</t>
    <rPh sb="0" eb="2">
      <t>シキン</t>
    </rPh>
    <rPh sb="2" eb="4">
      <t>チョウタツ</t>
    </rPh>
    <rPh sb="7" eb="9">
      <t>ユウシ</t>
    </rPh>
    <rPh sb="10" eb="12">
      <t>ガイヨウ</t>
    </rPh>
    <phoneticPr fontId="7"/>
  </si>
  <si>
    <t>融資①</t>
    <rPh sb="0" eb="2">
      <t>ユウシ</t>
    </rPh>
    <phoneticPr fontId="7"/>
  </si>
  <si>
    <t>金融機関名</t>
    <rPh sb="0" eb="2">
      <t>キンユウ</t>
    </rPh>
    <rPh sb="2" eb="5">
      <t>キカンメイ</t>
    </rPh>
    <phoneticPr fontId="7"/>
  </si>
  <si>
    <t>融　 資 　名</t>
    <rPh sb="0" eb="1">
      <t>ユウ</t>
    </rPh>
    <rPh sb="3" eb="4">
      <t>シ</t>
    </rPh>
    <rPh sb="6" eb="7">
      <t>メイ</t>
    </rPh>
    <phoneticPr fontId="7"/>
  </si>
  <si>
    <t>融資金額（円）</t>
    <rPh sb="0" eb="1">
      <t>ユウ</t>
    </rPh>
    <rPh sb="1" eb="2">
      <t>シ</t>
    </rPh>
    <rPh sb="2" eb="3">
      <t>カネ</t>
    </rPh>
    <rPh sb="3" eb="4">
      <t>ガク</t>
    </rPh>
    <rPh sb="5" eb="6">
      <t>エン</t>
    </rPh>
    <phoneticPr fontId="7"/>
  </si>
  <si>
    <t>償 還 年 数</t>
    <rPh sb="0" eb="1">
      <t>ショウ</t>
    </rPh>
    <rPh sb="2" eb="3">
      <t>カン</t>
    </rPh>
    <rPh sb="4" eb="5">
      <t>トシ</t>
    </rPh>
    <rPh sb="6" eb="7">
      <t>カズ</t>
    </rPh>
    <phoneticPr fontId="7"/>
  </si>
  <si>
    <t>融資審査の進捗状況</t>
    <rPh sb="0" eb="2">
      <t>ユウシ</t>
    </rPh>
    <rPh sb="2" eb="4">
      <t>シンサ</t>
    </rPh>
    <rPh sb="5" eb="7">
      <t>シンチョク</t>
    </rPh>
    <rPh sb="7" eb="9">
      <t>ジョウキョウ</t>
    </rPh>
    <phoneticPr fontId="7"/>
  </si>
  <si>
    <t>農業信用基金協会に
よる機関保証の利用（注）</t>
    <rPh sb="0" eb="2">
      <t>ノウギョウ</t>
    </rPh>
    <rPh sb="2" eb="4">
      <t>シンヨウ</t>
    </rPh>
    <rPh sb="4" eb="6">
      <t>キキン</t>
    </rPh>
    <rPh sb="6" eb="8">
      <t>キョウカイ</t>
    </rPh>
    <rPh sb="12" eb="14">
      <t>キカン</t>
    </rPh>
    <rPh sb="14" eb="16">
      <t>ホショウ</t>
    </rPh>
    <rPh sb="17" eb="19">
      <t>リヨウ</t>
    </rPh>
    <rPh sb="20" eb="21">
      <t>チュウ</t>
    </rPh>
    <phoneticPr fontId="7"/>
  </si>
  <si>
    <t>追加的信用供与補助事業の活用を希望する</t>
    <rPh sb="0" eb="3">
      <t>ツイカテキ</t>
    </rPh>
    <rPh sb="3" eb="5">
      <t>シンヨウ</t>
    </rPh>
    <rPh sb="5" eb="7">
      <t>キョウヨ</t>
    </rPh>
    <rPh sb="7" eb="9">
      <t>ホジョ</t>
    </rPh>
    <rPh sb="9" eb="11">
      <t>ジギョウ</t>
    </rPh>
    <rPh sb="12" eb="14">
      <t>カツヨウ</t>
    </rPh>
    <rPh sb="15" eb="17">
      <t>キボウ</t>
    </rPh>
    <phoneticPr fontId="7"/>
  </si>
  <si>
    <t>追加的信用供与補助事業の活用を希望しない</t>
    <rPh sb="0" eb="3">
      <t>ツイカテキ</t>
    </rPh>
    <rPh sb="3" eb="5">
      <t>シンヨウ</t>
    </rPh>
    <rPh sb="5" eb="7">
      <t>キョウヨ</t>
    </rPh>
    <rPh sb="7" eb="9">
      <t>ホジョ</t>
    </rPh>
    <rPh sb="9" eb="11">
      <t>ジギョウ</t>
    </rPh>
    <rPh sb="12" eb="14">
      <t>カツヨウ</t>
    </rPh>
    <rPh sb="15" eb="17">
      <t>キボウ</t>
    </rPh>
    <phoneticPr fontId="7"/>
  </si>
  <si>
    <t>⑦</t>
    <phoneticPr fontId="7"/>
  </si>
  <si>
    <t>①</t>
    <phoneticPr fontId="4"/>
  </si>
  <si>
    <t>No</t>
    <phoneticPr fontId="7"/>
  </si>
  <si>
    <t>Ⅰ　助成対象者の概要</t>
    <rPh sb="2" eb="4">
      <t>ジョセイ</t>
    </rPh>
    <rPh sb="4" eb="7">
      <t>タイショウシャ</t>
    </rPh>
    <rPh sb="8" eb="10">
      <t>ガイヨウ</t>
    </rPh>
    <phoneticPr fontId="7"/>
  </si>
  <si>
    <t>(注）</t>
    <rPh sb="1" eb="2">
      <t>チュウ</t>
    </rPh>
    <phoneticPr fontId="7"/>
  </si>
  <si>
    <t>市町村名</t>
    <rPh sb="0" eb="4">
      <t>シチョウソンメイ</t>
    </rPh>
    <phoneticPr fontId="7"/>
  </si>
  <si>
    <t xml:space="preserve">
関係自治体等に提供することに同意する場合は、□にチェックを入れること。</t>
    <phoneticPr fontId="7"/>
  </si>
  <si>
    <t>事業内容
（機械等名、規模、台数等）</t>
    <rPh sb="0" eb="2">
      <t>ジギョウ</t>
    </rPh>
    <rPh sb="2" eb="4">
      <t>ナイヨウ</t>
    </rPh>
    <rPh sb="6" eb="8">
      <t>キカイ</t>
    </rPh>
    <rPh sb="8" eb="9">
      <t>トウ</t>
    </rPh>
    <rPh sb="9" eb="10">
      <t>メイ</t>
    </rPh>
    <rPh sb="11" eb="13">
      <t>キボ</t>
    </rPh>
    <rPh sb="14" eb="16">
      <t>ダイスウ</t>
    </rPh>
    <rPh sb="16" eb="17">
      <t>トウ</t>
    </rPh>
    <phoneticPr fontId="7"/>
  </si>
  <si>
    <t>着工（契約）
予定年月日</t>
    <rPh sb="0" eb="2">
      <t>チャッコウ</t>
    </rPh>
    <rPh sb="3" eb="5">
      <t>ケイヤク</t>
    </rPh>
    <rPh sb="7" eb="9">
      <t>ヨテイ</t>
    </rPh>
    <rPh sb="9" eb="12">
      <t>ネンガッピ</t>
    </rPh>
    <phoneticPr fontId="7"/>
  </si>
  <si>
    <t>竣工予定
年月日</t>
    <rPh sb="0" eb="2">
      <t>シュンコウ</t>
    </rPh>
    <rPh sb="2" eb="4">
      <t>ヨテイ</t>
    </rPh>
    <rPh sb="5" eb="8">
      <t>ネンガッピ</t>
    </rPh>
    <phoneticPr fontId="7"/>
  </si>
  <si>
    <t>機械等の保管・設置・施工住所</t>
    <rPh sb="0" eb="2">
      <t>キカイ</t>
    </rPh>
    <rPh sb="2" eb="3">
      <t>トウ</t>
    </rPh>
    <rPh sb="4" eb="6">
      <t>ホカン</t>
    </rPh>
    <rPh sb="7" eb="9">
      <t>セッチ</t>
    </rPh>
    <rPh sb="10" eb="12">
      <t>セコウ</t>
    </rPh>
    <rPh sb="12" eb="14">
      <t>ジュウショ</t>
    </rPh>
    <phoneticPr fontId="7"/>
  </si>
  <si>
    <t>園芸施設共済の引受対象施設の有無</t>
    <rPh sb="0" eb="2">
      <t>エンゲイ</t>
    </rPh>
    <rPh sb="2" eb="4">
      <t>シセツ</t>
    </rPh>
    <rPh sb="4" eb="6">
      <t>キョウサイ</t>
    </rPh>
    <rPh sb="7" eb="8">
      <t>ヒ</t>
    </rPh>
    <rPh sb="8" eb="9">
      <t>ウ</t>
    </rPh>
    <rPh sb="9" eb="11">
      <t>タイショウ</t>
    </rPh>
    <rPh sb="11" eb="13">
      <t>シセツ</t>
    </rPh>
    <rPh sb="14" eb="16">
      <t>ウム</t>
    </rPh>
    <phoneticPr fontId="7"/>
  </si>
  <si>
    <t>保険加入年月</t>
    <rPh sb="0" eb="2">
      <t>ホケン</t>
    </rPh>
    <rPh sb="2" eb="4">
      <t>カニュウ</t>
    </rPh>
    <rPh sb="4" eb="6">
      <t>ネンゲツ</t>
    </rPh>
    <phoneticPr fontId="7"/>
  </si>
  <si>
    <t>保険会社等の名称</t>
    <rPh sb="0" eb="2">
      <t>ホケン</t>
    </rPh>
    <rPh sb="2" eb="4">
      <t>ガイシャ</t>
    </rPh>
    <rPh sb="4" eb="5">
      <t>トウ</t>
    </rPh>
    <rPh sb="6" eb="8">
      <t>メイショウ</t>
    </rPh>
    <phoneticPr fontId="7"/>
  </si>
  <si>
    <t>資金調達計画（円）</t>
    <rPh sb="0" eb="2">
      <t>シキン</t>
    </rPh>
    <rPh sb="2" eb="4">
      <t>チョウタツ</t>
    </rPh>
    <rPh sb="4" eb="6">
      <t>ケイカク</t>
    </rPh>
    <rPh sb="7" eb="8">
      <t>エン</t>
    </rPh>
    <phoneticPr fontId="7"/>
  </si>
  <si>
    <t>備考</t>
    <rPh sb="0" eb="2">
      <t>ビコウ</t>
    </rPh>
    <phoneticPr fontId="7"/>
  </si>
  <si>
    <t>自己資金</t>
    <rPh sb="0" eb="2">
      <t>ジコ</t>
    </rPh>
    <rPh sb="2" eb="4">
      <t>シキン</t>
    </rPh>
    <phoneticPr fontId="7"/>
  </si>
  <si>
    <t>B</t>
    <phoneticPr fontId="7"/>
  </si>
  <si>
    <t>Ｇ</t>
    <phoneticPr fontId="7"/>
  </si>
  <si>
    <t>融資②</t>
    <rPh sb="0" eb="2">
      <t>ユウシ</t>
    </rPh>
    <phoneticPr fontId="7"/>
  </si>
  <si>
    <t>借入予定</t>
    <rPh sb="0" eb="1">
      <t>カ</t>
    </rPh>
    <rPh sb="1" eb="2">
      <t>イ</t>
    </rPh>
    <rPh sb="2" eb="4">
      <t>ヨテイ</t>
    </rPh>
    <phoneticPr fontId="7"/>
  </si>
  <si>
    <t>いずれかの□にチェックを入れること。なお、機関保証利用の有無については、融資機関及び農業信用基金協会の審査によって希望</t>
    <phoneticPr fontId="7"/>
  </si>
  <si>
    <t>に添えない場合があることに留意すること。</t>
    <phoneticPr fontId="7"/>
  </si>
  <si>
    <t>設定済目標</t>
    <rPh sb="0" eb="2">
      <t>セッテイ</t>
    </rPh>
    <rPh sb="2" eb="3">
      <t>ズミ</t>
    </rPh>
    <rPh sb="3" eb="5">
      <t>モクヒョウ</t>
    </rPh>
    <phoneticPr fontId="7"/>
  </si>
  <si>
    <t>目標の具体的な内容等</t>
    <rPh sb="0" eb="2">
      <t>モクヒョウ</t>
    </rPh>
    <rPh sb="3" eb="6">
      <t>グタイテキ</t>
    </rPh>
    <rPh sb="7" eb="9">
      <t>ナイヨウ</t>
    </rPh>
    <rPh sb="9" eb="10">
      <t>トウ</t>
    </rPh>
    <phoneticPr fontId="7"/>
  </si>
  <si>
    <t>項目名</t>
    <phoneticPr fontId="7"/>
  </si>
  <si>
    <t>達成の有無</t>
    <phoneticPr fontId="7"/>
  </si>
  <si>
    <t>１　過去に実施した本事業等についてすべて記載すること。</t>
    <phoneticPr fontId="7"/>
  </si>
  <si>
    <t>２　「設定済目標」について、項目名を記載するとともに、達成の有無として、達成している場合には「○」、達成していない場合には「×」、目標年度を経過していないものは「－」を記載すること。</t>
    <phoneticPr fontId="7"/>
  </si>
  <si>
    <t>３　設定済目標が今回設定する成果目標と重複する場合であって、その目標年度を経過していないときは、「目標の具体的な内容等」について、目標達成が見込まれる理由及び今回設定する目標と明確に区別できる理由を記載すること。</t>
    <phoneticPr fontId="7"/>
  </si>
  <si>
    <t>消費税入力補助（備考欄入力補助）</t>
    <rPh sb="0" eb="3">
      <t>ショウヒゼイ</t>
    </rPh>
    <rPh sb="3" eb="5">
      <t>ニュウリョク</t>
    </rPh>
    <rPh sb="5" eb="7">
      <t>ホジョ</t>
    </rPh>
    <rPh sb="8" eb="10">
      <t>ビコウ</t>
    </rPh>
    <rPh sb="10" eb="11">
      <t>ラン</t>
    </rPh>
    <rPh sb="11" eb="13">
      <t>ニュウリョク</t>
    </rPh>
    <rPh sb="13" eb="15">
      <t>ホジョ</t>
    </rPh>
    <phoneticPr fontId="7"/>
  </si>
  <si>
    <t>現状</t>
    <rPh sb="0" eb="2">
      <t>ゲンジョウ</t>
    </rPh>
    <phoneticPr fontId="7"/>
  </si>
  <si>
    <t>⑥</t>
    <phoneticPr fontId="4"/>
  </si>
  <si>
    <t>⑦</t>
    <phoneticPr fontId="4"/>
  </si>
  <si>
    <t>該当する項目の□にチェックを入れる。</t>
    <phoneticPr fontId="7"/>
  </si>
  <si>
    <t>県様式第１号－１</t>
    <rPh sb="0" eb="1">
      <t>ケン</t>
    </rPh>
    <rPh sb="1" eb="3">
      <t>ヨウシキ</t>
    </rPh>
    <rPh sb="3" eb="4">
      <t>ダイ</t>
    </rPh>
    <rPh sb="5" eb="6">
      <t>ゴウ</t>
    </rPh>
    <phoneticPr fontId="7"/>
  </si>
  <si>
    <t>助成対象者調書</t>
    <rPh sb="0" eb="2">
      <t>ジョセイ</t>
    </rPh>
    <rPh sb="2" eb="5">
      <t>タイショウシャ</t>
    </rPh>
    <rPh sb="5" eb="7">
      <t>チョウショ</t>
    </rPh>
    <phoneticPr fontId="7"/>
  </si>
  <si>
    <t>項目</t>
    <rPh sb="0" eb="2">
      <t>コウモク</t>
    </rPh>
    <phoneticPr fontId="7"/>
  </si>
  <si>
    <t>現状年度</t>
    <rPh sb="0" eb="2">
      <t>ゲンジョウ</t>
    </rPh>
    <rPh sb="2" eb="4">
      <t>ネンド</t>
    </rPh>
    <phoneticPr fontId="7"/>
  </si>
  <si>
    <t>整備する機械等と成果目標の項目の関連</t>
    <phoneticPr fontId="7"/>
  </si>
  <si>
    <t>目標設定根拠資料</t>
    <rPh sb="0" eb="2">
      <t>モクヒョウ</t>
    </rPh>
    <rPh sb="2" eb="4">
      <t>セッテイ</t>
    </rPh>
    <rPh sb="4" eb="6">
      <t>コンキョ</t>
    </rPh>
    <rPh sb="6" eb="8">
      <t>シリョウ</t>
    </rPh>
    <phoneticPr fontId="7"/>
  </si>
  <si>
    <t>１年度目
（  年度）</t>
    <rPh sb="1" eb="3">
      <t>ネンド</t>
    </rPh>
    <rPh sb="3" eb="4">
      <t>メ</t>
    </rPh>
    <rPh sb="8" eb="10">
      <t>ネンド</t>
    </rPh>
    <phoneticPr fontId="7"/>
  </si>
  <si>
    <t>2年度目
（  年度）</t>
    <rPh sb="1" eb="3">
      <t>ネンド</t>
    </rPh>
    <rPh sb="3" eb="4">
      <t>メ</t>
    </rPh>
    <rPh sb="8" eb="10">
      <t>ネンド</t>
    </rPh>
    <phoneticPr fontId="7"/>
  </si>
  <si>
    <t>3年度目
（  年度）</t>
    <rPh sb="1" eb="3">
      <t>ネンド</t>
    </rPh>
    <rPh sb="3" eb="4">
      <t>メ</t>
    </rPh>
    <rPh sb="8" eb="10">
      <t>ネンド</t>
    </rPh>
    <phoneticPr fontId="7"/>
  </si>
  <si>
    <t>Ⅲ　経営体の成果目標</t>
    <rPh sb="2" eb="5">
      <t>ケイエイタイ</t>
    </rPh>
    <rPh sb="6" eb="8">
      <t>セイカ</t>
    </rPh>
    <rPh sb="8" eb="10">
      <t>モクヒョウ</t>
    </rPh>
    <phoneticPr fontId="7"/>
  </si>
  <si>
    <t>Ⅳ　融資の概要及び追加的信用供与補助事業の活用計画</t>
    <rPh sb="2" eb="4">
      <t>ユウシ</t>
    </rPh>
    <rPh sb="5" eb="7">
      <t>ガイヨウ</t>
    </rPh>
    <rPh sb="7" eb="8">
      <t>オヨ</t>
    </rPh>
    <rPh sb="9" eb="12">
      <t>ツイカテキ</t>
    </rPh>
    <rPh sb="12" eb="14">
      <t>シンヨウ</t>
    </rPh>
    <rPh sb="14" eb="16">
      <t>キョウヨ</t>
    </rPh>
    <rPh sb="16" eb="18">
      <t>ホジョ</t>
    </rPh>
    <rPh sb="18" eb="20">
      <t>ジギョウ</t>
    </rPh>
    <rPh sb="21" eb="23">
      <t>カツヨウ</t>
    </rPh>
    <rPh sb="23" eb="25">
      <t>ケイカク</t>
    </rPh>
    <phoneticPr fontId="7"/>
  </si>
  <si>
    <t>Ⅴ　関連事業の実施状況</t>
    <rPh sb="2" eb="4">
      <t>カンレン</t>
    </rPh>
    <rPh sb="4" eb="6">
      <t>ジギョウ</t>
    </rPh>
    <rPh sb="7" eb="9">
      <t>ジッシ</t>
    </rPh>
    <rPh sb="9" eb="11">
      <t>ジョウキョウ</t>
    </rPh>
    <phoneticPr fontId="7"/>
  </si>
  <si>
    <t>R3</t>
    <phoneticPr fontId="4"/>
  </si>
  <si>
    <t>R4</t>
    <phoneticPr fontId="4"/>
  </si>
  <si>
    <t>令和　　年　　月　　日</t>
    <rPh sb="0" eb="2">
      <t>レイワ</t>
    </rPh>
    <rPh sb="4" eb="5">
      <t>ネン</t>
    </rPh>
    <rPh sb="7" eb="8">
      <t>ツキ</t>
    </rPh>
    <rPh sb="10" eb="11">
      <t>ヒ</t>
    </rPh>
    <phoneticPr fontId="7"/>
  </si>
  <si>
    <t>R5</t>
    <phoneticPr fontId="4"/>
  </si>
  <si>
    <t>②</t>
    <phoneticPr fontId="4"/>
  </si>
  <si>
    <t>③</t>
    <phoneticPr fontId="4"/>
  </si>
  <si>
    <t>⑧</t>
    <phoneticPr fontId="7"/>
  </si>
  <si>
    <t>⑨</t>
    <phoneticPr fontId="4"/>
  </si>
  <si>
    <t>R6</t>
    <phoneticPr fontId="4"/>
  </si>
  <si>
    <t>増加額</t>
    <rPh sb="0" eb="3">
      <t>ゾウカガク</t>
    </rPh>
    <phoneticPr fontId="4"/>
  </si>
  <si>
    <t>現状値</t>
    <rPh sb="0" eb="2">
      <t>ゲンジョウ</t>
    </rPh>
    <rPh sb="2" eb="3">
      <t>アタイ</t>
    </rPh>
    <phoneticPr fontId="4"/>
  </si>
  <si>
    <t>労働時間の短縮</t>
    <rPh sb="0" eb="4">
      <t>ロウドウジカン</t>
    </rPh>
    <rPh sb="5" eb="7">
      <t>タンシュク</t>
    </rPh>
    <phoneticPr fontId="7"/>
  </si>
  <si>
    <t>拡大率/削減率</t>
    <rPh sb="0" eb="2">
      <t>カクダイ</t>
    </rPh>
    <rPh sb="2" eb="3">
      <t>リツ</t>
    </rPh>
    <rPh sb="4" eb="7">
      <t>サクゲンリツ</t>
    </rPh>
    <phoneticPr fontId="7"/>
  </si>
  <si>
    <t>農業経営の法人化</t>
    <rPh sb="0" eb="4">
      <t>ノウギョウケイエイ</t>
    </rPh>
    <rPh sb="5" eb="8">
      <t>ホウジンカ</t>
    </rPh>
    <phoneticPr fontId="7"/>
  </si>
  <si>
    <t>青色申告の実施</t>
    <rPh sb="0" eb="4">
      <t>アオイロシンコク</t>
    </rPh>
    <rPh sb="5" eb="7">
      <t>ジッシ</t>
    </rPh>
    <phoneticPr fontId="7"/>
  </si>
  <si>
    <t>規模決定の根拠</t>
    <rPh sb="0" eb="2">
      <t>キボ</t>
    </rPh>
    <rPh sb="2" eb="4">
      <t>ケッテイ</t>
    </rPh>
    <rPh sb="5" eb="7">
      <t>コンキョ</t>
    </rPh>
    <phoneticPr fontId="7"/>
  </si>
  <si>
    <t>農産物の価値向上</t>
    <rPh sb="0" eb="3">
      <t>ノウサンブツ</t>
    </rPh>
    <rPh sb="4" eb="8">
      <t>カチコウジョウ</t>
    </rPh>
    <phoneticPr fontId="4"/>
  </si>
  <si>
    <t>単位面積当たり収量の増加</t>
    <rPh sb="0" eb="5">
      <t>タンイメンセキア</t>
    </rPh>
    <rPh sb="7" eb="9">
      <t>シュウリョウ</t>
    </rPh>
    <rPh sb="10" eb="12">
      <t>ゾウカ</t>
    </rPh>
    <phoneticPr fontId="4"/>
  </si>
  <si>
    <t>経営コストの縮減</t>
    <rPh sb="0" eb="2">
      <t>ケイエイ</t>
    </rPh>
    <rPh sb="6" eb="8">
      <t>シュクゲン</t>
    </rPh>
    <phoneticPr fontId="4"/>
  </si>
  <si>
    <t>⑩</t>
    <phoneticPr fontId="4"/>
  </si>
  <si>
    <t>⑪</t>
    <phoneticPr fontId="4"/>
  </si>
  <si>
    <t>付加価値額の拡大</t>
    <rPh sb="0" eb="5">
      <t>フカカチガク</t>
    </rPh>
    <rPh sb="6" eb="8">
      <t>カクダイ</t>
    </rPh>
    <phoneticPr fontId="4"/>
  </si>
  <si>
    <t>JAS認証面積拡大等</t>
    <rPh sb="3" eb="5">
      <t>ニンショウ</t>
    </rPh>
    <rPh sb="5" eb="7">
      <t>メンセキ</t>
    </rPh>
    <rPh sb="7" eb="9">
      <t>カクダイ</t>
    </rPh>
    <rPh sb="9" eb="10">
      <t>ナド</t>
    </rPh>
    <phoneticPr fontId="4"/>
  </si>
  <si>
    <t>⑫</t>
    <phoneticPr fontId="4"/>
  </si>
  <si>
    <t>生産・加工・販売の一体化</t>
    <rPh sb="0" eb="2">
      <t>セイサン</t>
    </rPh>
    <rPh sb="3" eb="5">
      <t>カコウ</t>
    </rPh>
    <rPh sb="6" eb="8">
      <t>ハンバイ</t>
    </rPh>
    <rPh sb="9" eb="12">
      <t>イッタイカ</t>
    </rPh>
    <phoneticPr fontId="15"/>
  </si>
  <si>
    <t>異分野の事業者との連携</t>
    <rPh sb="0" eb="3">
      <t>イブンヤ</t>
    </rPh>
    <rPh sb="4" eb="7">
      <t>ジギョウシャ</t>
    </rPh>
    <rPh sb="9" eb="11">
      <t>レンケイ</t>
    </rPh>
    <phoneticPr fontId="15"/>
  </si>
  <si>
    <t>R7</t>
    <phoneticPr fontId="4"/>
  </si>
  <si>
    <t>R7/R3</t>
    <phoneticPr fontId="4"/>
  </si>
  <si>
    <t>R7/R4</t>
    <phoneticPr fontId="4"/>
  </si>
  <si>
    <t>（参考様式）付加価値額の算定根拠</t>
    <rPh sb="1" eb="3">
      <t>サンコウ</t>
    </rPh>
    <rPh sb="3" eb="5">
      <t>ヨウシキ</t>
    </rPh>
    <rPh sb="6" eb="8">
      <t>フカ</t>
    </rPh>
    <rPh sb="8" eb="10">
      <t>カチ</t>
    </rPh>
    <rPh sb="10" eb="11">
      <t>ガク</t>
    </rPh>
    <rPh sb="12" eb="14">
      <t>サンテイ</t>
    </rPh>
    <rPh sb="14" eb="16">
      <t>コンキョ</t>
    </rPh>
    <phoneticPr fontId="34"/>
  </si>
  <si>
    <t>経営体名</t>
    <rPh sb="0" eb="2">
      <t>ケイエイ</t>
    </rPh>
    <rPh sb="2" eb="3">
      <t>タイ</t>
    </rPh>
    <rPh sb="3" eb="4">
      <t>メイ</t>
    </rPh>
    <phoneticPr fontId="4"/>
  </si>
  <si>
    <t>現状
（　　　　　年）</t>
    <rPh sb="0" eb="2">
      <t>ゲンジョウ</t>
    </rPh>
    <rPh sb="9" eb="10">
      <t>ネン</t>
    </rPh>
    <phoneticPr fontId="7"/>
  </si>
  <si>
    <t>１年目
（　　　　　年）</t>
    <rPh sb="1" eb="2">
      <t>ネン</t>
    </rPh>
    <rPh sb="2" eb="3">
      <t>メ</t>
    </rPh>
    <rPh sb="10" eb="11">
      <t>ネン</t>
    </rPh>
    <phoneticPr fontId="7"/>
  </si>
  <si>
    <t>２年目
（　　　　　年）</t>
    <rPh sb="1" eb="3">
      <t>ネンメ</t>
    </rPh>
    <rPh sb="10" eb="11">
      <t>ネン</t>
    </rPh>
    <phoneticPr fontId="7"/>
  </si>
  <si>
    <t>３年目
（　　　　　年）</t>
    <rPh sb="1" eb="3">
      <t>ネンメ</t>
    </rPh>
    <rPh sb="10" eb="11">
      <t>ネン</t>
    </rPh>
    <phoneticPr fontId="7"/>
  </si>
  <si>
    <t>収入</t>
    <rPh sb="0" eb="2">
      <t>シュウニュウ</t>
    </rPh>
    <phoneticPr fontId="7"/>
  </si>
  <si>
    <t>売上高</t>
    <rPh sb="0" eb="3">
      <t>ウリアゲタカ</t>
    </rPh>
    <phoneticPr fontId="4"/>
  </si>
  <si>
    <t>主食用米</t>
    <rPh sb="0" eb="3">
      <t>シュショクヨウ</t>
    </rPh>
    <rPh sb="3" eb="4">
      <t>マイ</t>
    </rPh>
    <phoneticPr fontId="4"/>
  </si>
  <si>
    <t>経営規模</t>
    <rPh sb="0" eb="2">
      <t>ケイエイ</t>
    </rPh>
    <rPh sb="2" eb="4">
      <t>キボ</t>
    </rPh>
    <phoneticPr fontId="38"/>
  </si>
  <si>
    <t>a</t>
    <phoneticPr fontId="4"/>
  </si>
  <si>
    <t>単収</t>
    <rPh sb="0" eb="2">
      <t>タンシュウ</t>
    </rPh>
    <phoneticPr fontId="38"/>
  </si>
  <si>
    <t>kg/10a</t>
    <phoneticPr fontId="4"/>
  </si>
  <si>
    <t>単価</t>
    <rPh sb="0" eb="2">
      <t>タンカ</t>
    </rPh>
    <phoneticPr fontId="38"/>
  </si>
  <si>
    <t>円/kg</t>
    <rPh sb="0" eb="1">
      <t>エン</t>
    </rPh>
    <phoneticPr fontId="4"/>
  </si>
  <si>
    <t>売上高</t>
    <rPh sb="0" eb="3">
      <t>ウリアゲダカ</t>
    </rPh>
    <phoneticPr fontId="38"/>
  </si>
  <si>
    <t>円</t>
    <rPh sb="0" eb="1">
      <t>エン</t>
    </rPh>
    <phoneticPr fontId="4"/>
  </si>
  <si>
    <t>大豆</t>
    <rPh sb="0" eb="2">
      <t>ダイズ</t>
    </rPh>
    <phoneticPr fontId="4"/>
  </si>
  <si>
    <t>経営規模(a)</t>
    <rPh sb="0" eb="2">
      <t>ケイエイ</t>
    </rPh>
    <rPh sb="2" eb="4">
      <t>キボ</t>
    </rPh>
    <phoneticPr fontId="38"/>
  </si>
  <si>
    <t>単収(kg/10a)</t>
    <rPh sb="0" eb="2">
      <t>タンシュウ</t>
    </rPh>
    <phoneticPr fontId="38"/>
  </si>
  <si>
    <t>単価（円）</t>
    <rPh sb="0" eb="2">
      <t>タンカ</t>
    </rPh>
    <rPh sb="3" eb="4">
      <t>エン</t>
    </rPh>
    <phoneticPr fontId="38"/>
  </si>
  <si>
    <t>売上高(円)</t>
    <rPh sb="0" eb="3">
      <t>ウリアゲダカ</t>
    </rPh>
    <rPh sb="4" eb="5">
      <t>エン</t>
    </rPh>
    <phoneticPr fontId="38"/>
  </si>
  <si>
    <t>ニンジン</t>
    <phoneticPr fontId="4"/>
  </si>
  <si>
    <t>作業受託収入</t>
    <rPh sb="0" eb="2">
      <t>サギョウ</t>
    </rPh>
    <rPh sb="2" eb="4">
      <t>ジュタク</t>
    </rPh>
    <rPh sb="4" eb="6">
      <t>シュウニュウ</t>
    </rPh>
    <phoneticPr fontId="7"/>
  </si>
  <si>
    <t xml:space="preserve"> </t>
    <phoneticPr fontId="7"/>
  </si>
  <si>
    <t>営業外収益</t>
    <rPh sb="0" eb="3">
      <t>エイギョウガイ</t>
    </rPh>
    <rPh sb="3" eb="5">
      <t>シュウエキ</t>
    </rPh>
    <phoneticPr fontId="7"/>
  </si>
  <si>
    <t>費用</t>
    <rPh sb="0" eb="2">
      <t>ヒヨウ</t>
    </rPh>
    <phoneticPr fontId="7"/>
  </si>
  <si>
    <t>売上原価</t>
    <rPh sb="0" eb="2">
      <t>ウリアゲ</t>
    </rPh>
    <rPh sb="2" eb="4">
      <t>ゲンカ</t>
    </rPh>
    <phoneticPr fontId="4"/>
  </si>
  <si>
    <t>期首農産物棚卸高</t>
    <rPh sb="0" eb="2">
      <t>キシュ</t>
    </rPh>
    <rPh sb="2" eb="5">
      <t>ノウサンブツ</t>
    </rPh>
    <rPh sb="5" eb="7">
      <t>タナオロシ</t>
    </rPh>
    <rPh sb="7" eb="8">
      <t>ダカ</t>
    </rPh>
    <phoneticPr fontId="4"/>
  </si>
  <si>
    <t>材料費</t>
    <rPh sb="0" eb="3">
      <t>ザイリョウヒ</t>
    </rPh>
    <phoneticPr fontId="4"/>
  </si>
  <si>
    <t>期末材料棚卸高</t>
    <rPh sb="0" eb="2">
      <t>キマツ</t>
    </rPh>
    <rPh sb="2" eb="4">
      <t>ザイリョウ</t>
    </rPh>
    <rPh sb="4" eb="6">
      <t>タナオロシ</t>
    </rPh>
    <rPh sb="6" eb="7">
      <t>タカ</t>
    </rPh>
    <phoneticPr fontId="7"/>
  </si>
  <si>
    <t>種苗費</t>
    <rPh sb="0" eb="2">
      <t>シュビョウ</t>
    </rPh>
    <rPh sb="2" eb="3">
      <t>ヒ</t>
    </rPh>
    <phoneticPr fontId="7"/>
  </si>
  <si>
    <t>肥料費</t>
    <rPh sb="0" eb="2">
      <t>ヒリョウ</t>
    </rPh>
    <rPh sb="2" eb="3">
      <t>ヒ</t>
    </rPh>
    <phoneticPr fontId="7"/>
  </si>
  <si>
    <t>農薬費</t>
    <rPh sb="0" eb="2">
      <t>ノウヤク</t>
    </rPh>
    <rPh sb="2" eb="3">
      <t>ヒ</t>
    </rPh>
    <phoneticPr fontId="7"/>
  </si>
  <si>
    <t>諸材料費</t>
    <rPh sb="0" eb="1">
      <t>ショ</t>
    </rPh>
    <rPh sb="1" eb="4">
      <t>ザイリョウヒ</t>
    </rPh>
    <phoneticPr fontId="7"/>
  </si>
  <si>
    <t>期末農産物棚卸高</t>
    <rPh sb="0" eb="2">
      <t>キマツ</t>
    </rPh>
    <rPh sb="2" eb="5">
      <t>ノウサンブツ</t>
    </rPh>
    <rPh sb="5" eb="7">
      <t>タナオロシ</t>
    </rPh>
    <rPh sb="7" eb="8">
      <t>ダカ</t>
    </rPh>
    <phoneticPr fontId="4"/>
  </si>
  <si>
    <t>労務費</t>
    <rPh sb="0" eb="3">
      <t>ロウムヒ</t>
    </rPh>
    <phoneticPr fontId="4"/>
  </si>
  <si>
    <t>給料手当</t>
    <rPh sb="0" eb="2">
      <t>キュウリョウ</t>
    </rPh>
    <rPh sb="2" eb="4">
      <t>テアテ</t>
    </rPh>
    <phoneticPr fontId="4"/>
  </si>
  <si>
    <t>賞与</t>
    <rPh sb="0" eb="2">
      <t>ショウヨ</t>
    </rPh>
    <phoneticPr fontId="4"/>
  </si>
  <si>
    <t>法定福利費</t>
    <rPh sb="0" eb="5">
      <t>ホウテイフクリヒ</t>
    </rPh>
    <phoneticPr fontId="4"/>
  </si>
  <si>
    <t>福利厚生費</t>
    <rPh sb="0" eb="2">
      <t>フクリ</t>
    </rPh>
    <rPh sb="2" eb="5">
      <t>コウセイヒ</t>
    </rPh>
    <phoneticPr fontId="4"/>
  </si>
  <si>
    <t>製造経費</t>
    <rPh sb="0" eb="2">
      <t>セイゾウ</t>
    </rPh>
    <rPh sb="2" eb="4">
      <t>ケイヒ</t>
    </rPh>
    <phoneticPr fontId="4"/>
  </si>
  <si>
    <t>作業委託費</t>
    <rPh sb="0" eb="2">
      <t>サギョウ</t>
    </rPh>
    <rPh sb="2" eb="4">
      <t>イタク</t>
    </rPh>
    <rPh sb="4" eb="5">
      <t>ヒ</t>
    </rPh>
    <phoneticPr fontId="7"/>
  </si>
  <si>
    <t>動力光熱費</t>
    <rPh sb="0" eb="2">
      <t>ドウリョク</t>
    </rPh>
    <rPh sb="2" eb="5">
      <t>コウネツヒ</t>
    </rPh>
    <phoneticPr fontId="7"/>
  </si>
  <si>
    <t>農具費</t>
    <rPh sb="0" eb="2">
      <t>ノウグ</t>
    </rPh>
    <rPh sb="2" eb="3">
      <t>ヒ</t>
    </rPh>
    <phoneticPr fontId="7"/>
  </si>
  <si>
    <t>修繕費</t>
    <rPh sb="0" eb="3">
      <t>シュウゼンヒ</t>
    </rPh>
    <phoneticPr fontId="7"/>
  </si>
  <si>
    <t>共済掛金</t>
    <rPh sb="0" eb="2">
      <t>キョウサイ</t>
    </rPh>
    <rPh sb="2" eb="4">
      <t>カケキン</t>
    </rPh>
    <phoneticPr fontId="7"/>
  </si>
  <si>
    <t>賃借料</t>
    <rPh sb="0" eb="3">
      <t>チンシャクリョウ</t>
    </rPh>
    <phoneticPr fontId="4"/>
  </si>
  <si>
    <t>支払地代</t>
    <rPh sb="0" eb="2">
      <t>シハライ</t>
    </rPh>
    <rPh sb="2" eb="4">
      <t>チダイ</t>
    </rPh>
    <phoneticPr fontId="4"/>
  </si>
  <si>
    <t>減価償却費</t>
    <rPh sb="0" eb="5">
      <t>ゲンカショウキャクヒ</t>
    </rPh>
    <phoneticPr fontId="4"/>
  </si>
  <si>
    <t>その他</t>
    <rPh sb="2" eb="3">
      <t>タ</t>
    </rPh>
    <phoneticPr fontId="4"/>
  </si>
  <si>
    <t>販売費及び一般管理費</t>
    <rPh sb="0" eb="4">
      <t>ハンバイヒオヨ</t>
    </rPh>
    <rPh sb="5" eb="10">
      <t>イッパンカンリヒ</t>
    </rPh>
    <phoneticPr fontId="4"/>
  </si>
  <si>
    <t>役員報酬</t>
    <rPh sb="0" eb="2">
      <t>ヤクイン</t>
    </rPh>
    <rPh sb="2" eb="4">
      <t>ホウシュウ</t>
    </rPh>
    <phoneticPr fontId="7"/>
  </si>
  <si>
    <t>給料手当</t>
    <rPh sb="0" eb="2">
      <t>キュウリョウ</t>
    </rPh>
    <rPh sb="2" eb="4">
      <t>テアテ</t>
    </rPh>
    <phoneticPr fontId="7"/>
  </si>
  <si>
    <t>法定福利費</t>
    <rPh sb="0" eb="5">
      <t>ホウテイフクリヒ</t>
    </rPh>
    <phoneticPr fontId="7"/>
  </si>
  <si>
    <t>広告宣伝費</t>
    <rPh sb="0" eb="5">
      <t>コウコクセンデンヒ</t>
    </rPh>
    <phoneticPr fontId="4"/>
  </si>
  <si>
    <t>荷造運賃</t>
    <rPh sb="0" eb="4">
      <t>ニヅクリウンチン</t>
    </rPh>
    <phoneticPr fontId="4"/>
  </si>
  <si>
    <t>営業外費用</t>
    <rPh sb="0" eb="3">
      <t>エイギョウガイ</t>
    </rPh>
    <rPh sb="3" eb="5">
      <t>ヒヨウ</t>
    </rPh>
    <phoneticPr fontId="4"/>
  </si>
  <si>
    <t>人件費</t>
    <rPh sb="0" eb="3">
      <t>ジンケンヒ</t>
    </rPh>
    <phoneticPr fontId="7"/>
  </si>
  <si>
    <t>付加価値額</t>
    <rPh sb="0" eb="2">
      <t>フカ</t>
    </rPh>
    <rPh sb="2" eb="4">
      <t>カチ</t>
    </rPh>
    <rPh sb="4" eb="5">
      <t>ガク</t>
    </rPh>
    <phoneticPr fontId="7"/>
  </si>
  <si>
    <t>①－②＋③</t>
    <phoneticPr fontId="4"/>
  </si>
  <si>
    <t>補強以外の取組</t>
    <rPh sb="0" eb="2">
      <t>ホキョウ</t>
    </rPh>
    <rPh sb="2" eb="4">
      <t>イガイ</t>
    </rPh>
    <rPh sb="5" eb="7">
      <t>トリクミ</t>
    </rPh>
    <phoneticPr fontId="7"/>
  </si>
  <si>
    <t>補強の取組</t>
    <rPh sb="0" eb="2">
      <t>ホキョウ</t>
    </rPh>
    <rPh sb="3" eb="5">
      <t>トリクミ</t>
    </rPh>
    <phoneticPr fontId="7"/>
  </si>
  <si>
    <t>被災証明を受けた者（農業者）</t>
    <rPh sb="0" eb="2">
      <t>ヒサイ</t>
    </rPh>
    <rPh sb="2" eb="4">
      <t>ショウメイ</t>
    </rPh>
    <rPh sb="5" eb="6">
      <t>ウ</t>
    </rPh>
    <rPh sb="8" eb="9">
      <t>モノ</t>
    </rPh>
    <rPh sb="10" eb="13">
      <t>ノウギョウシャ</t>
    </rPh>
    <phoneticPr fontId="4"/>
  </si>
  <si>
    <t>被災証明を受けた者（農業者の組織する団体）</t>
    <rPh sb="0" eb="2">
      <t>ヒサイ</t>
    </rPh>
    <rPh sb="2" eb="4">
      <t>ショウメイ</t>
    </rPh>
    <rPh sb="5" eb="6">
      <t>ウ</t>
    </rPh>
    <rPh sb="8" eb="9">
      <t>モノ</t>
    </rPh>
    <rPh sb="10" eb="13">
      <t>ノウギョウシャ</t>
    </rPh>
    <rPh sb="14" eb="16">
      <t>ソシキ</t>
    </rPh>
    <rPh sb="18" eb="20">
      <t>ダンタイ</t>
    </rPh>
    <phoneticPr fontId="4"/>
  </si>
  <si>
    <t>被災証明を受けた者（貸借施設等の所有者）</t>
    <rPh sb="0" eb="2">
      <t>ヒサイ</t>
    </rPh>
    <rPh sb="2" eb="4">
      <t>ショウメイ</t>
    </rPh>
    <rPh sb="5" eb="6">
      <t>ウ</t>
    </rPh>
    <rPh sb="8" eb="9">
      <t>モノ</t>
    </rPh>
    <rPh sb="10" eb="12">
      <t>タイシャク</t>
    </rPh>
    <rPh sb="12" eb="14">
      <t>シセツ</t>
    </rPh>
    <rPh sb="14" eb="15">
      <t>ナド</t>
    </rPh>
    <rPh sb="16" eb="19">
      <t>ショユウシャ</t>
    </rPh>
    <phoneticPr fontId="4"/>
  </si>
  <si>
    <t>被災証明を受けた者（貸借施設等の利用者）</t>
    <rPh sb="0" eb="2">
      <t>ヒサイ</t>
    </rPh>
    <rPh sb="2" eb="4">
      <t>ショウメイ</t>
    </rPh>
    <rPh sb="5" eb="6">
      <t>ウ</t>
    </rPh>
    <rPh sb="8" eb="9">
      <t>モノ</t>
    </rPh>
    <rPh sb="10" eb="14">
      <t>タイシャクシセツ</t>
    </rPh>
    <rPh sb="14" eb="15">
      <t>ナド</t>
    </rPh>
    <rPh sb="16" eb="19">
      <t>リヨウシャ</t>
    </rPh>
    <phoneticPr fontId="4"/>
  </si>
  <si>
    <t>目標地図に位置付けられた者</t>
    <rPh sb="0" eb="4">
      <t>モクヒョウチズ</t>
    </rPh>
    <rPh sb="5" eb="8">
      <t>イチヅ</t>
    </rPh>
    <rPh sb="12" eb="13">
      <t>モノ</t>
    </rPh>
    <phoneticPr fontId="4"/>
  </si>
  <si>
    <t>本事業の実施に当たり、本申請に係る個人情報又は地域計画や人・農地プランに記載されている個人情報（氏名等）について、地方公共団体、共済組合等に提供することに同意します。（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マタ</t>
    </rPh>
    <rPh sb="23" eb="27">
      <t>チイキケイカク</t>
    </rPh>
    <rPh sb="28" eb="29">
      <t>ヒト</t>
    </rPh>
    <rPh sb="30" eb="32">
      <t>ノウチ</t>
    </rPh>
    <rPh sb="36" eb="38">
      <t>キサイ</t>
    </rPh>
    <rPh sb="43" eb="45">
      <t>コジン</t>
    </rPh>
    <rPh sb="45" eb="47">
      <t>ジョウホウ</t>
    </rPh>
    <rPh sb="48" eb="50">
      <t>シメイ</t>
    </rPh>
    <rPh sb="50" eb="51">
      <t>トウ</t>
    </rPh>
    <rPh sb="57" eb="63">
      <t>チホウコウキョウダンタイ</t>
    </rPh>
    <rPh sb="64" eb="66">
      <t>キョウサイ</t>
    </rPh>
    <rPh sb="66" eb="68">
      <t>クミアイ</t>
    </rPh>
    <rPh sb="68" eb="69">
      <t>ナド</t>
    </rPh>
    <rPh sb="70" eb="72">
      <t>テイキョウ</t>
    </rPh>
    <rPh sb="77" eb="79">
      <t>ドウイ</t>
    </rPh>
    <rPh sb="84" eb="86">
      <t>ドウイ</t>
    </rPh>
    <rPh sb="92" eb="94">
      <t>バアイ</t>
    </rPh>
    <rPh sb="96" eb="98">
      <t>トリクミ</t>
    </rPh>
    <rPh sb="98" eb="100">
      <t>ナイヨウ</t>
    </rPh>
    <rPh sb="100" eb="101">
      <t>トウ</t>
    </rPh>
    <rPh sb="102" eb="104">
      <t>カクニン</t>
    </rPh>
    <rPh sb="112" eb="115">
      <t>ホンジギョウ</t>
    </rPh>
    <rPh sb="116" eb="118">
      <t>ジッシ</t>
    </rPh>
    <rPh sb="123" eb="125">
      <t>バアイ</t>
    </rPh>
    <phoneticPr fontId="7"/>
  </si>
  <si>
    <t>人・農地プランに位置付けられた者</t>
    <rPh sb="0" eb="1">
      <t>ヒト</t>
    </rPh>
    <rPh sb="2" eb="4">
      <t>ノウチ</t>
    </rPh>
    <rPh sb="8" eb="11">
      <t>イチヅ</t>
    </rPh>
    <rPh sb="15" eb="16">
      <t>モノ</t>
    </rPh>
    <phoneticPr fontId="4"/>
  </si>
  <si>
    <t>(注）</t>
  </si>
  <si>
    <t>被災後も営農をやめることなく再開しようとする者</t>
    <rPh sb="0" eb="3">
      <t>ヒサイゴ</t>
    </rPh>
    <rPh sb="4" eb="6">
      <t>エイノウ</t>
    </rPh>
    <rPh sb="14" eb="16">
      <t>サイカイ</t>
    </rPh>
    <rPh sb="22" eb="23">
      <t>モノ</t>
    </rPh>
    <phoneticPr fontId="4"/>
  </si>
  <si>
    <t>ａ.</t>
    <phoneticPr fontId="7"/>
  </si>
  <si>
    <t>認定農業者</t>
    <phoneticPr fontId="7"/>
  </si>
  <si>
    <t>b.</t>
    <phoneticPr fontId="7"/>
  </si>
  <si>
    <t>c.</t>
    <phoneticPr fontId="7"/>
  </si>
  <si>
    <t>d.</t>
    <phoneticPr fontId="7"/>
  </si>
  <si>
    <t>e.</t>
    <phoneticPr fontId="7"/>
  </si>
  <si>
    <t>集落営農組織</t>
    <rPh sb="0" eb="6">
      <t>シュウラクエイノウソシキ</t>
    </rPh>
    <phoneticPr fontId="7"/>
  </si>
  <si>
    <t>新規就農者
（認定就農者）</t>
    <rPh sb="0" eb="5">
      <t>シンキシュウノウシャ</t>
    </rPh>
    <rPh sb="7" eb="12">
      <t>ニンテイシュウノウシャ</t>
    </rPh>
    <phoneticPr fontId="7"/>
  </si>
  <si>
    <t>農業者で組織する団体</t>
    <rPh sb="0" eb="3">
      <t>ノウギョウシャ</t>
    </rPh>
    <rPh sb="4" eb="6">
      <t>ソシキ</t>
    </rPh>
    <rPh sb="8" eb="10">
      <t>ダンタイ</t>
    </rPh>
    <phoneticPr fontId="7"/>
  </si>
  <si>
    <t>新規就農者
（認定農業者）</t>
    <rPh sb="0" eb="5">
      <t>シンキシュウノウシャ</t>
    </rPh>
    <rPh sb="7" eb="12">
      <t>ニンテイノウギョウシャ</t>
    </rPh>
    <phoneticPr fontId="7"/>
  </si>
  <si>
    <t>区分</t>
    <rPh sb="0" eb="2">
      <t>クブン</t>
    </rPh>
    <phoneticPr fontId="7"/>
  </si>
  <si>
    <t>再建・修繕前の共済対象施設の状況</t>
    <rPh sb="0" eb="2">
      <t>サイケン</t>
    </rPh>
    <rPh sb="3" eb="5">
      <t>シュウゼン</t>
    </rPh>
    <rPh sb="5" eb="6">
      <t>マエ</t>
    </rPh>
    <rPh sb="7" eb="9">
      <t>キョウサイ</t>
    </rPh>
    <rPh sb="9" eb="11">
      <t>タイショウ</t>
    </rPh>
    <rPh sb="11" eb="13">
      <t>シセツ</t>
    </rPh>
    <rPh sb="14" eb="16">
      <t>ジョウキョウ</t>
    </rPh>
    <phoneticPr fontId="7"/>
  </si>
  <si>
    <t>今後の共済対象施設の対応</t>
    <phoneticPr fontId="4"/>
  </si>
  <si>
    <t>園芸施設共済における特定園芸施設及び附帯施設の時価現有率</t>
    <rPh sb="0" eb="2">
      <t>エンゲイ</t>
    </rPh>
    <rPh sb="2" eb="4">
      <t>シセツ</t>
    </rPh>
    <rPh sb="4" eb="6">
      <t>キョウサイ</t>
    </rPh>
    <rPh sb="10" eb="12">
      <t>トクテイ</t>
    </rPh>
    <rPh sb="12" eb="14">
      <t>エンゲイ</t>
    </rPh>
    <rPh sb="14" eb="16">
      <t>シセツ</t>
    </rPh>
    <rPh sb="16" eb="17">
      <t>オヨ</t>
    </rPh>
    <rPh sb="18" eb="20">
      <t>フタイ</t>
    </rPh>
    <rPh sb="20" eb="22">
      <t>シセツ</t>
    </rPh>
    <rPh sb="23" eb="25">
      <t>ジカ</t>
    </rPh>
    <rPh sb="25" eb="27">
      <t>ゲンユウ</t>
    </rPh>
    <rPh sb="27" eb="28">
      <t>リツ</t>
    </rPh>
    <phoneticPr fontId="7"/>
  </si>
  <si>
    <t>施設の経過年数</t>
    <rPh sb="0" eb="2">
      <t>シセツ</t>
    </rPh>
    <rPh sb="3" eb="5">
      <t>ケイカ</t>
    </rPh>
    <rPh sb="5" eb="7">
      <t>ネンスウ</t>
    </rPh>
    <phoneticPr fontId="7"/>
  </si>
  <si>
    <t>共済金支払通知書の関連する棟番号
（未加入の場合は空欄）</t>
    <rPh sb="0" eb="3">
      <t>キョウサイキン</t>
    </rPh>
    <rPh sb="3" eb="5">
      <t>シハラ</t>
    </rPh>
    <rPh sb="5" eb="7">
      <t>ツウチ</t>
    </rPh>
    <rPh sb="7" eb="8">
      <t>ショ</t>
    </rPh>
    <rPh sb="9" eb="11">
      <t>カンレン</t>
    </rPh>
    <rPh sb="13" eb="14">
      <t>トウ</t>
    </rPh>
    <rPh sb="14" eb="16">
      <t>バンゴウ</t>
    </rPh>
    <rPh sb="18" eb="21">
      <t>ミカニュウ</t>
    </rPh>
    <rPh sb="22" eb="24">
      <t>バアイ</t>
    </rPh>
    <rPh sb="25" eb="27">
      <t>クウラン</t>
    </rPh>
    <phoneticPr fontId="7"/>
  </si>
  <si>
    <t>園芸施設共済等加入予定年月</t>
    <rPh sb="0" eb="2">
      <t>エンゲイ</t>
    </rPh>
    <rPh sb="2" eb="4">
      <t>シセツ</t>
    </rPh>
    <rPh sb="4" eb="7">
      <t>キョウサイナド</t>
    </rPh>
    <rPh sb="7" eb="9">
      <t>カニュウ</t>
    </rPh>
    <rPh sb="9" eb="11">
      <t>ヨテイ</t>
    </rPh>
    <rPh sb="11" eb="13">
      <t>ネンゲツ</t>
    </rPh>
    <phoneticPr fontId="7"/>
  </si>
  <si>
    <t>ｶﾞﾗｽﾊｳｽⅠ類木造</t>
  </si>
  <si>
    <t>ｶﾞﾗｽﾊｳｽⅡ類鉄骨</t>
  </si>
  <si>
    <t>ﾌﾟﾗｽﾁｯｸﾊｳｽⅠ類木竹</t>
  </si>
  <si>
    <t>ﾌﾟﾗｽﾁｯｸﾊｳｽⅡ類パイプ</t>
    <phoneticPr fontId="4"/>
  </si>
  <si>
    <t>ﾌﾟﾗｽﾁｯｸﾊｳｽⅢ類～Ⅴ類及びⅦ類鉄骨</t>
  </si>
  <si>
    <t>附帯施設</t>
  </si>
  <si>
    <t>園芸施設共済における特定園芸施設及び附帯施設の時価現有率表</t>
    <rPh sb="0" eb="2">
      <t>エンゲイ</t>
    </rPh>
    <rPh sb="2" eb="4">
      <t>シセツ</t>
    </rPh>
    <rPh sb="4" eb="6">
      <t>キョウサイ</t>
    </rPh>
    <rPh sb="10" eb="12">
      <t>トクテイ</t>
    </rPh>
    <rPh sb="12" eb="14">
      <t>エンゲイ</t>
    </rPh>
    <rPh sb="14" eb="16">
      <t>シセツ</t>
    </rPh>
    <rPh sb="16" eb="17">
      <t>オヨ</t>
    </rPh>
    <rPh sb="18" eb="20">
      <t>フタイ</t>
    </rPh>
    <rPh sb="20" eb="22">
      <t>シセツ</t>
    </rPh>
    <rPh sb="23" eb="25">
      <t>ジカ</t>
    </rPh>
    <rPh sb="25" eb="27">
      <t>ゲンユウ</t>
    </rPh>
    <rPh sb="27" eb="28">
      <t>リツ</t>
    </rPh>
    <rPh sb="28" eb="29">
      <t>ヒョウ</t>
    </rPh>
    <phoneticPr fontId="7"/>
  </si>
  <si>
    <t>園芸施設共済のうち特定園芸施設及び附帯施設の共済金支払額の合計額</t>
    <rPh sb="0" eb="2">
      <t>エンゲイ</t>
    </rPh>
    <rPh sb="2" eb="4">
      <t>シセツ</t>
    </rPh>
    <rPh sb="4" eb="6">
      <t>キョウサイ</t>
    </rPh>
    <rPh sb="9" eb="11">
      <t>トクテイ</t>
    </rPh>
    <rPh sb="11" eb="13">
      <t>エンゲイ</t>
    </rPh>
    <rPh sb="13" eb="15">
      <t>シセツ</t>
    </rPh>
    <rPh sb="15" eb="16">
      <t>オヨ</t>
    </rPh>
    <rPh sb="17" eb="19">
      <t>フタイ</t>
    </rPh>
    <rPh sb="19" eb="21">
      <t>シセツ</t>
    </rPh>
    <rPh sb="22" eb="25">
      <t>キョウサイキン</t>
    </rPh>
    <rPh sb="25" eb="27">
      <t>シハラ</t>
    </rPh>
    <rPh sb="27" eb="28">
      <t>ガク</t>
    </rPh>
    <rPh sb="29" eb="32">
      <t>ゴウケイガク</t>
    </rPh>
    <phoneticPr fontId="7"/>
  </si>
  <si>
    <t>担保措置の有無</t>
    <rPh sb="0" eb="2">
      <t>タンポ</t>
    </rPh>
    <rPh sb="2" eb="4">
      <t>ソチ</t>
    </rPh>
    <rPh sb="5" eb="7">
      <t>ウム</t>
    </rPh>
    <phoneticPr fontId="7"/>
  </si>
  <si>
    <t>⑥</t>
    <phoneticPr fontId="7"/>
  </si>
  <si>
    <t>⑨</t>
    <phoneticPr fontId="7"/>
  </si>
  <si>
    <t>⑩</t>
    <phoneticPr fontId="7"/>
  </si>
  <si>
    <t>⑪</t>
    <phoneticPr fontId="7"/>
  </si>
  <si>
    <t>⑫</t>
    <phoneticPr fontId="7"/>
  </si>
  <si>
    <t>⑬</t>
    <phoneticPr fontId="7"/>
  </si>
  <si>
    <t>⑭</t>
    <phoneticPr fontId="7"/>
  </si>
  <si>
    <t>⑮</t>
    <phoneticPr fontId="7"/>
  </si>
  <si>
    <t>⑯</t>
    <phoneticPr fontId="7"/>
  </si>
  <si>
    <t>事業費（円）</t>
    <rPh sb="0" eb="3">
      <t>ジギョウヒ</t>
    </rPh>
    <rPh sb="4" eb="5">
      <t>エン</t>
    </rPh>
    <phoneticPr fontId="7"/>
  </si>
  <si>
    <t>補助金額算定の基礎となる事業費（円）</t>
    <rPh sb="0" eb="3">
      <t>ホジョキン</t>
    </rPh>
    <rPh sb="3" eb="4">
      <t>ガク</t>
    </rPh>
    <rPh sb="4" eb="6">
      <t>サンテイ</t>
    </rPh>
    <rPh sb="7" eb="9">
      <t>キソ</t>
    </rPh>
    <rPh sb="12" eb="15">
      <t>ジギョウヒ</t>
    </rPh>
    <rPh sb="16" eb="17">
      <t>エン</t>
    </rPh>
    <phoneticPr fontId="7"/>
  </si>
  <si>
    <t>国助成金</t>
    <rPh sb="0" eb="1">
      <t>クニ</t>
    </rPh>
    <rPh sb="1" eb="3">
      <t>ジョセイ</t>
    </rPh>
    <rPh sb="3" eb="4">
      <t>キン</t>
    </rPh>
    <phoneticPr fontId="7"/>
  </si>
  <si>
    <t>地方単独事業（補助金分）
活用状況</t>
    <rPh sb="0" eb="2">
      <t>チホウ</t>
    </rPh>
    <rPh sb="2" eb="4">
      <t>タンドク</t>
    </rPh>
    <rPh sb="4" eb="6">
      <t>ジギョウ</t>
    </rPh>
    <rPh sb="7" eb="10">
      <t>ホジョキン</t>
    </rPh>
    <rPh sb="10" eb="11">
      <t>ブン</t>
    </rPh>
    <rPh sb="13" eb="15">
      <t>カツヨウ</t>
    </rPh>
    <rPh sb="15" eb="17">
      <t>ジョウキョウ</t>
    </rPh>
    <phoneticPr fontId="7"/>
  </si>
  <si>
    <t>融資額</t>
    <rPh sb="0" eb="2">
      <t>ユウシ</t>
    </rPh>
    <rPh sb="2" eb="3">
      <t>ガク</t>
    </rPh>
    <phoneticPr fontId="7"/>
  </si>
  <si>
    <t>共済対象施設</t>
    <rPh sb="0" eb="2">
      <t>キョウサイ</t>
    </rPh>
    <rPh sb="2" eb="4">
      <t>タイショウ</t>
    </rPh>
    <rPh sb="4" eb="6">
      <t>シセツ</t>
    </rPh>
    <phoneticPr fontId="7"/>
  </si>
  <si>
    <t>1年未満</t>
    <rPh sb="1" eb="2">
      <t>ネン</t>
    </rPh>
    <rPh sb="2" eb="4">
      <t>ミマン</t>
    </rPh>
    <phoneticPr fontId="7"/>
  </si>
  <si>
    <t>2年未満</t>
    <rPh sb="1" eb="2">
      <t>ネン</t>
    </rPh>
    <rPh sb="2" eb="4">
      <t>ミマン</t>
    </rPh>
    <phoneticPr fontId="7"/>
  </si>
  <si>
    <t>3年未満</t>
    <rPh sb="1" eb="2">
      <t>ネン</t>
    </rPh>
    <rPh sb="2" eb="4">
      <t>ミマン</t>
    </rPh>
    <phoneticPr fontId="7"/>
  </si>
  <si>
    <t>4年未満</t>
    <rPh sb="1" eb="2">
      <t>ネン</t>
    </rPh>
    <rPh sb="2" eb="4">
      <t>ミマン</t>
    </rPh>
    <phoneticPr fontId="7"/>
  </si>
  <si>
    <t>5年未満</t>
    <rPh sb="1" eb="2">
      <t>ネン</t>
    </rPh>
    <rPh sb="2" eb="4">
      <t>ミマン</t>
    </rPh>
    <phoneticPr fontId="7"/>
  </si>
  <si>
    <t>6年未満</t>
    <rPh sb="1" eb="2">
      <t>ネン</t>
    </rPh>
    <rPh sb="2" eb="4">
      <t>ミマン</t>
    </rPh>
    <phoneticPr fontId="7"/>
  </si>
  <si>
    <t>7年未満</t>
    <rPh sb="1" eb="2">
      <t>ネン</t>
    </rPh>
    <rPh sb="2" eb="4">
      <t>ミマン</t>
    </rPh>
    <phoneticPr fontId="7"/>
  </si>
  <si>
    <t>8年未満</t>
    <rPh sb="1" eb="2">
      <t>ネン</t>
    </rPh>
    <rPh sb="2" eb="4">
      <t>ミマン</t>
    </rPh>
    <phoneticPr fontId="7"/>
  </si>
  <si>
    <t>9年未満</t>
    <rPh sb="1" eb="2">
      <t>ネン</t>
    </rPh>
    <rPh sb="2" eb="4">
      <t>ミマン</t>
    </rPh>
    <phoneticPr fontId="7"/>
  </si>
  <si>
    <t>10年未満</t>
    <rPh sb="2" eb="3">
      <t>ネン</t>
    </rPh>
    <rPh sb="3" eb="5">
      <t>ミマン</t>
    </rPh>
    <phoneticPr fontId="7"/>
  </si>
  <si>
    <t>11年未満</t>
    <rPh sb="2" eb="3">
      <t>ネン</t>
    </rPh>
    <rPh sb="3" eb="5">
      <t>ミマン</t>
    </rPh>
    <phoneticPr fontId="7"/>
  </si>
  <si>
    <t>12年未満</t>
    <rPh sb="2" eb="3">
      <t>ネン</t>
    </rPh>
    <rPh sb="3" eb="5">
      <t>ミマン</t>
    </rPh>
    <phoneticPr fontId="7"/>
  </si>
  <si>
    <t>13年未満</t>
    <rPh sb="2" eb="3">
      <t>ネン</t>
    </rPh>
    <rPh sb="3" eb="5">
      <t>ミマン</t>
    </rPh>
    <phoneticPr fontId="7"/>
  </si>
  <si>
    <t>14年未満</t>
    <rPh sb="2" eb="3">
      <t>ネン</t>
    </rPh>
    <rPh sb="3" eb="5">
      <t>ミマン</t>
    </rPh>
    <phoneticPr fontId="7"/>
  </si>
  <si>
    <t>15年未満</t>
    <rPh sb="2" eb="3">
      <t>ネン</t>
    </rPh>
    <rPh sb="3" eb="5">
      <t>ミマン</t>
    </rPh>
    <phoneticPr fontId="7"/>
  </si>
  <si>
    <t>15年以降</t>
    <rPh sb="2" eb="5">
      <t>ネンイコウ</t>
    </rPh>
    <phoneticPr fontId="7"/>
  </si>
  <si>
    <t>計
Ｃ＝Ｄ＋Ｅ＋Ｆ</t>
    <rPh sb="0" eb="1">
      <t>ケイ</t>
    </rPh>
    <phoneticPr fontId="7"/>
  </si>
  <si>
    <t>都道府県単独事業
Ｄ</t>
    <rPh sb="0" eb="4">
      <t>トドウフケン</t>
    </rPh>
    <rPh sb="4" eb="6">
      <t>タンドク</t>
    </rPh>
    <rPh sb="6" eb="8">
      <t>ジギョウ</t>
    </rPh>
    <phoneticPr fontId="7"/>
  </si>
  <si>
    <t>市町村単独事業
Ｅ</t>
    <rPh sb="0" eb="3">
      <t>シチョウソン</t>
    </rPh>
    <rPh sb="3" eb="5">
      <t>タンドク</t>
    </rPh>
    <rPh sb="5" eb="7">
      <t>ジギョウ</t>
    </rPh>
    <phoneticPr fontId="7"/>
  </si>
  <si>
    <t>その他
Ｆ</t>
    <rPh sb="2" eb="3">
      <t>タ</t>
    </rPh>
    <phoneticPr fontId="7"/>
  </si>
  <si>
    <t>ｶﾞﾗｽﾊｳｽ</t>
    <phoneticPr fontId="7"/>
  </si>
  <si>
    <t>Ⅰ類木造</t>
    <rPh sb="1" eb="2">
      <t>ルイ</t>
    </rPh>
    <rPh sb="2" eb="4">
      <t>モクゾウ</t>
    </rPh>
    <phoneticPr fontId="7"/>
  </si>
  <si>
    <t>A</t>
    <phoneticPr fontId="7"/>
  </si>
  <si>
    <t>Ｈ</t>
    <phoneticPr fontId="7"/>
  </si>
  <si>
    <t>Ｉ</t>
    <phoneticPr fontId="7"/>
  </si>
  <si>
    <t>Ⅱ類鉄骨</t>
    <rPh sb="1" eb="2">
      <t>ルイ</t>
    </rPh>
    <rPh sb="2" eb="4">
      <t>テッコツ</t>
    </rPh>
    <phoneticPr fontId="7"/>
  </si>
  <si>
    <t>ﾌﾟﾗｽﾁｯｸﾊｳｽ</t>
    <phoneticPr fontId="7"/>
  </si>
  <si>
    <t>Ⅰ類木竹</t>
    <rPh sb="1" eb="2">
      <t>ルイ</t>
    </rPh>
    <rPh sb="2" eb="3">
      <t>キ</t>
    </rPh>
    <rPh sb="3" eb="4">
      <t>タケ</t>
    </rPh>
    <phoneticPr fontId="7"/>
  </si>
  <si>
    <t>Ⅱ類パイプ</t>
    <rPh sb="1" eb="2">
      <t>ルイ</t>
    </rPh>
    <phoneticPr fontId="7"/>
  </si>
  <si>
    <t>Ⅲ類～Ⅴ類及びⅦ類鉄骨</t>
    <rPh sb="1" eb="2">
      <t>ルイ</t>
    </rPh>
    <rPh sb="4" eb="5">
      <t>ルイ</t>
    </rPh>
    <rPh sb="5" eb="6">
      <t>オヨ</t>
    </rPh>
    <rPh sb="8" eb="9">
      <t>ルイ</t>
    </rPh>
    <rPh sb="9" eb="11">
      <t>テッコツ</t>
    </rPh>
    <phoneticPr fontId="7"/>
  </si>
  <si>
    <t>附帯施設</t>
    <rPh sb="0" eb="2">
      <t>フタイ</t>
    </rPh>
    <rPh sb="2" eb="4">
      <t>シセツ</t>
    </rPh>
    <phoneticPr fontId="7"/>
  </si>
  <si>
    <t>被災機械・施設等の整備時における国庫補助事業の活用状況</t>
    <rPh sb="0" eb="2">
      <t>ヒサイ</t>
    </rPh>
    <rPh sb="2" eb="4">
      <t>キカイ</t>
    </rPh>
    <rPh sb="5" eb="7">
      <t>シセツ</t>
    </rPh>
    <rPh sb="7" eb="8">
      <t>トウ</t>
    </rPh>
    <rPh sb="9" eb="11">
      <t>セイビ</t>
    </rPh>
    <rPh sb="11" eb="12">
      <t>ジ</t>
    </rPh>
    <rPh sb="16" eb="18">
      <t>コッコ</t>
    </rPh>
    <rPh sb="18" eb="22">
      <t>ホジョジギョウ</t>
    </rPh>
    <rPh sb="23" eb="25">
      <t>カツヨウ</t>
    </rPh>
    <rPh sb="25" eb="27">
      <t>ジョウキョウ</t>
    </rPh>
    <phoneticPr fontId="7"/>
  </si>
  <si>
    <t>国庫補助事業</t>
    <rPh sb="0" eb="2">
      <t>コッコ</t>
    </rPh>
    <rPh sb="2" eb="4">
      <t>ホジョ</t>
    </rPh>
    <rPh sb="4" eb="6">
      <t>ジギョウ</t>
    </rPh>
    <phoneticPr fontId="7"/>
  </si>
  <si>
    <t>国庫補助事業名</t>
    <rPh sb="0" eb="2">
      <t>コッコ</t>
    </rPh>
    <rPh sb="2" eb="6">
      <t>ホジョジギョウ</t>
    </rPh>
    <rPh sb="6" eb="7">
      <t>メイ</t>
    </rPh>
    <phoneticPr fontId="7"/>
  </si>
  <si>
    <t>実施年度</t>
    <phoneticPr fontId="7"/>
  </si>
  <si>
    <t>該当する</t>
    <rPh sb="0" eb="2">
      <t>ガイトウ</t>
    </rPh>
    <phoneticPr fontId="7"/>
  </si>
  <si>
    <t>年度</t>
    <rPh sb="0" eb="2">
      <t>ネンド</t>
    </rPh>
    <phoneticPr fontId="7"/>
  </si>
  <si>
    <t>該当しない</t>
    <rPh sb="0" eb="2">
      <t>ガイトウ</t>
    </rPh>
    <phoneticPr fontId="7"/>
  </si>
  <si>
    <t>機械・施設等名、規模等</t>
    <rPh sb="0" eb="2">
      <t>キカイ</t>
    </rPh>
    <rPh sb="3" eb="5">
      <t>シセツ</t>
    </rPh>
    <rPh sb="5" eb="6">
      <t>トウ</t>
    </rPh>
    <rPh sb="6" eb="7">
      <t>メイ</t>
    </rPh>
    <rPh sb="8" eb="10">
      <t>キボ</t>
    </rPh>
    <rPh sb="10" eb="11">
      <t>トウ</t>
    </rPh>
    <phoneticPr fontId="7"/>
  </si>
  <si>
    <t>時価現有率</t>
    <rPh sb="0" eb="2">
      <t>ジカ</t>
    </rPh>
    <rPh sb="2" eb="5">
      <t>ゲンユウリツ</t>
    </rPh>
    <phoneticPr fontId="4"/>
  </si>
  <si>
    <t>被災面積（㎡）</t>
    <rPh sb="0" eb="4">
      <t>ヒサイメンセキ</t>
    </rPh>
    <phoneticPr fontId="4"/>
  </si>
  <si>
    <t>農業用ハウス及び果樹棚等に流入した土砂の除去</t>
    <rPh sb="0" eb="2">
      <t>ノウギョウ</t>
    </rPh>
    <rPh sb="2" eb="3">
      <t>ヨウ</t>
    </rPh>
    <rPh sb="6" eb="7">
      <t>オヨ</t>
    </rPh>
    <rPh sb="8" eb="10">
      <t>カジュ</t>
    </rPh>
    <rPh sb="10" eb="11">
      <t>ダナ</t>
    </rPh>
    <rPh sb="11" eb="12">
      <t>ナド</t>
    </rPh>
    <rPh sb="13" eb="15">
      <t>リュウニュウ</t>
    </rPh>
    <rPh sb="17" eb="19">
      <t>ドシャ</t>
    </rPh>
    <rPh sb="20" eb="22">
      <t>ジョキョ</t>
    </rPh>
    <phoneticPr fontId="4"/>
  </si>
  <si>
    <t>機能向上、規模拡大等に該当するか否か</t>
    <rPh sb="0" eb="2">
      <t>キノウ</t>
    </rPh>
    <rPh sb="2" eb="4">
      <t>コウジョウ</t>
    </rPh>
    <rPh sb="5" eb="7">
      <t>キボ</t>
    </rPh>
    <rPh sb="7" eb="9">
      <t>カクダイ</t>
    </rPh>
    <rPh sb="9" eb="10">
      <t>トウ</t>
    </rPh>
    <rPh sb="11" eb="13">
      <t>ガイトウ</t>
    </rPh>
    <rPh sb="16" eb="17">
      <t>イナ</t>
    </rPh>
    <phoneticPr fontId="7"/>
  </si>
  <si>
    <t>温室効果ガスの削減等</t>
    <rPh sb="0" eb="4">
      <t>オンシツコウカ</t>
    </rPh>
    <rPh sb="7" eb="9">
      <t>サクゲン</t>
    </rPh>
    <rPh sb="9" eb="10">
      <t>ナド</t>
    </rPh>
    <phoneticPr fontId="4"/>
  </si>
  <si>
    <t>⑬</t>
    <phoneticPr fontId="4"/>
  </si>
  <si>
    <t>⑭</t>
    <phoneticPr fontId="4"/>
  </si>
  <si>
    <t>被災農業者の農業経営の維持</t>
    <rPh sb="0" eb="4">
      <t>ヒサイノウギョウ</t>
    </rPh>
    <rPh sb="4" eb="5">
      <t>シャ</t>
    </rPh>
    <rPh sb="6" eb="10">
      <t>ノウギョウケイエイ</t>
    </rPh>
    <rPh sb="11" eb="13">
      <t>イジ</t>
    </rPh>
    <phoneticPr fontId="15"/>
  </si>
  <si>
    <t>農業経営の改善を図るための取組</t>
    <rPh sb="0" eb="4">
      <t>ノウギョウケイエイ</t>
    </rPh>
    <rPh sb="5" eb="7">
      <t>カイゼン</t>
    </rPh>
    <rPh sb="8" eb="9">
      <t>ハカ</t>
    </rPh>
    <rPh sb="13" eb="15">
      <t>トリクミ</t>
    </rPh>
    <phoneticPr fontId="15"/>
  </si>
  <si>
    <t>該当する□にチェックを入れること。</t>
    <phoneticPr fontId="7"/>
  </si>
  <si>
    <t>被害物が農業専用トラックに該当する場合に□にチェック</t>
    <rPh sb="0" eb="2">
      <t>ヒガイ</t>
    </rPh>
    <rPh sb="2" eb="3">
      <t>モノ</t>
    </rPh>
    <rPh sb="4" eb="6">
      <t>ノウギョウ</t>
    </rPh>
    <rPh sb="6" eb="8">
      <t>センヨウ</t>
    </rPh>
    <rPh sb="17" eb="19">
      <t>バアイ</t>
    </rPh>
    <phoneticPr fontId="7"/>
  </si>
  <si>
    <t>（２）の関連番号</t>
    <rPh sb="4" eb="6">
      <t>カンレン</t>
    </rPh>
    <rPh sb="6" eb="8">
      <t>バンゴウ</t>
    </rPh>
    <phoneticPr fontId="7"/>
  </si>
  <si>
    <t>地域名</t>
    <rPh sb="0" eb="3">
      <t>チイキメイ</t>
    </rPh>
    <phoneticPr fontId="7"/>
  </si>
  <si>
    <t>経営作目等</t>
    <rPh sb="0" eb="2">
      <t>ケイエイ</t>
    </rPh>
    <rPh sb="2" eb="5">
      <t>サクモクトウ</t>
    </rPh>
    <phoneticPr fontId="7"/>
  </si>
  <si>
    <t>経営面積</t>
    <rPh sb="0" eb="4">
      <t>ケイエイメンセキ</t>
    </rPh>
    <phoneticPr fontId="7"/>
  </si>
  <si>
    <t>作業受託面積</t>
    <rPh sb="0" eb="6">
      <t>サギョウジュタクメンセキ</t>
    </rPh>
    <phoneticPr fontId="7"/>
  </si>
  <si>
    <t>地域計画に記載された内容を記載すること。</t>
    <rPh sb="0" eb="4">
      <t>チイキケイカク</t>
    </rPh>
    <phoneticPr fontId="7"/>
  </si>
  <si>
    <t>（３）の関連番号</t>
    <rPh sb="4" eb="6">
      <t>カンレン</t>
    </rPh>
    <rPh sb="6" eb="8">
      <t>バンゴウ</t>
    </rPh>
    <phoneticPr fontId="7"/>
  </si>
  <si>
    <t>経営内容</t>
    <rPh sb="0" eb="4">
      <t>ケイエイナイヨウ</t>
    </rPh>
    <phoneticPr fontId="7"/>
  </si>
  <si>
    <t>経営規模</t>
    <rPh sb="0" eb="4">
      <t>ケイエイキボ</t>
    </rPh>
    <phoneticPr fontId="7"/>
  </si>
  <si>
    <t>地域計画が未策定の場合、人・農地プランに記載された内容を記載すること。（地域計画を策定している場合は記載不要。）</t>
    <rPh sb="0" eb="4">
      <t>チイキケイカク</t>
    </rPh>
    <rPh sb="5" eb="8">
      <t>ミサクテイ</t>
    </rPh>
    <rPh sb="9" eb="11">
      <t>バアイ</t>
    </rPh>
    <rPh sb="36" eb="40">
      <t>チイキケイカク</t>
    </rPh>
    <rPh sb="41" eb="43">
      <t>サクテイ</t>
    </rPh>
    <rPh sb="47" eb="49">
      <t>バアイ</t>
    </rPh>
    <rPh sb="50" eb="54">
      <t>キサイフヨウ</t>
    </rPh>
    <phoneticPr fontId="7"/>
  </si>
  <si>
    <t>（２）目標地図に位置付けられた地域計画</t>
    <rPh sb="3" eb="5">
      <t>モクヒョウ</t>
    </rPh>
    <rPh sb="5" eb="7">
      <t>チズ</t>
    </rPh>
    <rPh sb="8" eb="11">
      <t>イチヅ</t>
    </rPh>
    <rPh sb="15" eb="17">
      <t>チイキ</t>
    </rPh>
    <rPh sb="17" eb="19">
      <t>ケイカク</t>
    </rPh>
    <phoneticPr fontId="7"/>
  </si>
  <si>
    <t>（３）中心経営体として位置付けられた人・農地プラン</t>
    <rPh sb="3" eb="5">
      <t>チュウシン</t>
    </rPh>
    <rPh sb="5" eb="8">
      <t>ケイエイタイ</t>
    </rPh>
    <rPh sb="11" eb="14">
      <t>イチヅ</t>
    </rPh>
    <rPh sb="18" eb="19">
      <t>ヒト</t>
    </rPh>
    <rPh sb="20" eb="22">
      <t>ノウチ</t>
    </rPh>
    <phoneticPr fontId="7"/>
  </si>
  <si>
    <t>（１）事業内容</t>
    <rPh sb="3" eb="7">
      <t>ジギョウナイヨウ</t>
    </rPh>
    <phoneticPr fontId="4"/>
  </si>
  <si>
    <t>　（４）地域計画に位置付けられた取組内容</t>
    <rPh sb="4" eb="8">
      <t>チイキケイカク</t>
    </rPh>
    <rPh sb="9" eb="12">
      <t>イチヅ</t>
    </rPh>
    <rPh sb="16" eb="18">
      <t>トリクミ</t>
    </rPh>
    <rPh sb="18" eb="20">
      <t>ナイヨウ</t>
    </rPh>
    <phoneticPr fontId="7"/>
  </si>
  <si>
    <t>　（５）人・農地プランに位置付けられた取組内容</t>
    <rPh sb="4" eb="5">
      <t>ヒト</t>
    </rPh>
    <rPh sb="6" eb="8">
      <t>ノウチ</t>
    </rPh>
    <rPh sb="12" eb="15">
      <t>イチヅ</t>
    </rPh>
    <rPh sb="19" eb="21">
      <t>トリクミ</t>
    </rPh>
    <rPh sb="21" eb="23">
      <t>ナイヨウ</t>
    </rPh>
    <phoneticPr fontId="7"/>
  </si>
  <si>
    <t>現状
（年度）</t>
    <rPh sb="0" eb="2">
      <t>ゲンジョウ</t>
    </rPh>
    <rPh sb="4" eb="6">
      <t>ネンド</t>
    </rPh>
    <phoneticPr fontId="7"/>
  </si>
  <si>
    <t>計画
（年度）</t>
    <phoneticPr fontId="7"/>
  </si>
  <si>
    <t>10年後
（目標年度：年度）</t>
    <rPh sb="2" eb="4">
      <t>ネンゴ</t>
    </rPh>
    <rPh sb="6" eb="10">
      <t>モクヒョウネンド</t>
    </rPh>
    <rPh sb="11" eb="13">
      <t>ネンド</t>
    </rPh>
    <phoneticPr fontId="7"/>
  </si>
  <si>
    <t>　（６）助成対象者要件の詳細（補強以外の取組）</t>
    <rPh sb="4" eb="9">
      <t>ジョセイタイショウシャ</t>
    </rPh>
    <rPh sb="9" eb="11">
      <t>ヨウケン</t>
    </rPh>
    <rPh sb="12" eb="14">
      <t>ショウサイ</t>
    </rPh>
    <rPh sb="15" eb="19">
      <t>ホキョウイガイ</t>
    </rPh>
    <rPh sb="20" eb="22">
      <t>トリクミ</t>
    </rPh>
    <phoneticPr fontId="7"/>
  </si>
  <si>
    <t>　（７）助成対象者要件の詳細（補強の取組）</t>
    <rPh sb="4" eb="9">
      <t>ジョセイタイショウシャ</t>
    </rPh>
    <rPh sb="9" eb="11">
      <t>ヨウケン</t>
    </rPh>
    <rPh sb="12" eb="14">
      <t>ショウサイ</t>
    </rPh>
    <rPh sb="15" eb="17">
      <t>ホキョウ</t>
    </rPh>
    <rPh sb="18" eb="20">
      <t>トリクミ</t>
    </rPh>
    <phoneticPr fontId="7"/>
  </si>
  <si>
    <t>　（８）市町村の認定</t>
    <rPh sb="4" eb="7">
      <t>シチョウソン</t>
    </rPh>
    <rPh sb="8" eb="10">
      <t>ニンテイ</t>
    </rPh>
    <phoneticPr fontId="7"/>
  </si>
  <si>
    <t>　（９）認定農業者等の区分</t>
    <rPh sb="4" eb="9">
      <t>ニンテイノウギョウシャ</t>
    </rPh>
    <rPh sb="9" eb="10">
      <t>ナド</t>
    </rPh>
    <rPh sb="11" eb="13">
      <t>クブン</t>
    </rPh>
    <phoneticPr fontId="4"/>
  </si>
  <si>
    <t>　（10）営農類型</t>
    <rPh sb="5" eb="7">
      <t>エイノウ</t>
    </rPh>
    <rPh sb="7" eb="9">
      <t>ルイケイ</t>
    </rPh>
    <phoneticPr fontId="7"/>
  </si>
  <si>
    <t>　（11）個人情報の取扱い</t>
    <rPh sb="5" eb="7">
      <t>コジン</t>
    </rPh>
    <rPh sb="7" eb="9">
      <t>ジョウホウ</t>
    </rPh>
    <rPh sb="10" eb="11">
      <t>ト</t>
    </rPh>
    <rPh sb="11" eb="12">
      <t>アツカ</t>
    </rPh>
    <phoneticPr fontId="7"/>
  </si>
  <si>
    <t>被災時点の新車登録からの年数</t>
    <phoneticPr fontId="4"/>
  </si>
  <si>
    <t>被災前に農業専用に使用</t>
    <rPh sb="0" eb="3">
      <t>ヒサイマエ</t>
    </rPh>
    <rPh sb="4" eb="6">
      <t>ノウギョウ</t>
    </rPh>
    <rPh sb="6" eb="8">
      <t>センヨウ</t>
    </rPh>
    <rPh sb="9" eb="11">
      <t>シヨウ</t>
    </rPh>
    <phoneticPr fontId="4"/>
  </si>
  <si>
    <t>撤去の場合に記入</t>
    <rPh sb="0" eb="2">
      <t>テッキョ</t>
    </rPh>
    <rPh sb="3" eb="5">
      <t>バアイ</t>
    </rPh>
    <rPh sb="6" eb="8">
      <t>キニュウ</t>
    </rPh>
    <phoneticPr fontId="4"/>
  </si>
  <si>
    <t>農業専用トラックが被災した場合に記入</t>
    <rPh sb="0" eb="4">
      <t>ノウギョウセンヨウ</t>
    </rPh>
    <rPh sb="9" eb="11">
      <t>ヒサイ</t>
    </rPh>
    <rPh sb="13" eb="15">
      <t>バアイ</t>
    </rPh>
    <rPh sb="16" eb="18">
      <t>キニュウ</t>
    </rPh>
    <phoneticPr fontId="4"/>
  </si>
  <si>
    <t>補強の取組を行う場合に記載すること。</t>
    <rPh sb="0" eb="2">
      <t>ホキョウ</t>
    </rPh>
    <rPh sb="3" eb="5">
      <t>トリクミ</t>
    </rPh>
    <rPh sb="6" eb="7">
      <t>オコナ</t>
    </rPh>
    <rPh sb="8" eb="10">
      <t>バアイ</t>
    </rPh>
    <rPh sb="11" eb="13">
      <t>キサイ</t>
    </rPh>
    <phoneticPr fontId="7"/>
  </si>
  <si>
    <t>Ⅱ　事業内容等</t>
    <rPh sb="2" eb="6">
      <t>ジギョウナイヨウ</t>
    </rPh>
    <rPh sb="6" eb="7">
      <t>トウ</t>
    </rPh>
    <phoneticPr fontId="7"/>
  </si>
  <si>
    <r>
      <t>　事業内容が補強に該当する場合、そのことが分かるように機械・施設等名、規模等を記載すること。</t>
    </r>
    <r>
      <rPr>
        <sz val="2"/>
        <rFont val="ＭＳ Ｐゴシック"/>
        <family val="3"/>
        <charset val="128"/>
      </rPr>
      <t xml:space="preserve">
</t>
    </r>
    <r>
      <rPr>
        <sz val="8"/>
        <rFont val="ＭＳ Ｐゴシック"/>
        <family val="3"/>
        <charset val="128"/>
      </rPr>
      <t xml:space="preserve">　園芸施設共済の引受対象となる施設の再建・修繕等を行う場合、再建等した施設について、園芸施設共済等の保険の加入が必要であるため、加入予定年月及び保険会社等の名称欄を記載すること。
</t>
    </r>
    <rPh sb="1" eb="5">
      <t>ジギョウナイヨウ</t>
    </rPh>
    <rPh sb="6" eb="8">
      <t>ホキョウ</t>
    </rPh>
    <rPh sb="9" eb="11">
      <t>ガイトウ</t>
    </rPh>
    <rPh sb="13" eb="15">
      <t>バアイ</t>
    </rPh>
    <rPh sb="21" eb="22">
      <t>ワ</t>
    </rPh>
    <rPh sb="27" eb="29">
      <t>キカイ</t>
    </rPh>
    <rPh sb="30" eb="32">
      <t>シセツ</t>
    </rPh>
    <rPh sb="32" eb="33">
      <t>ナド</t>
    </rPh>
    <rPh sb="33" eb="34">
      <t>メイ</t>
    </rPh>
    <rPh sb="35" eb="37">
      <t>キボ</t>
    </rPh>
    <rPh sb="37" eb="38">
      <t>ナド</t>
    </rPh>
    <rPh sb="39" eb="41">
      <t>キサイ</t>
    </rPh>
    <phoneticPr fontId="7"/>
  </si>
  <si>
    <t xml:space="preserve"> （１）被災した施設等について</t>
    <rPh sb="4" eb="6">
      <t>ヒサイ</t>
    </rPh>
    <rPh sb="8" eb="10">
      <t>シセツ</t>
    </rPh>
    <rPh sb="10" eb="11">
      <t>ナド</t>
    </rPh>
    <phoneticPr fontId="4"/>
  </si>
  <si>
    <t>　（２）導入する施設等について</t>
    <rPh sb="4" eb="6">
      <t>ドウニュウ</t>
    </rPh>
    <rPh sb="8" eb="10">
      <t>シセツ</t>
    </rPh>
    <rPh sb="10" eb="11">
      <t>ナド</t>
    </rPh>
    <phoneticPr fontId="4"/>
  </si>
  <si>
    <t>「園芸施設共済の引受対象施設の有無」欄は、引受対象施設である場合は□にチエックを入れ、「保険加入年月」欄に、園芸施設共済又は民間事業者が提供する保険への加入予定年月若しくは「施工事業者による保証がある見込み」等と記載すること。</t>
    <rPh sb="15" eb="17">
      <t>ウム</t>
    </rPh>
    <rPh sb="18" eb="19">
      <t>ラン</t>
    </rPh>
    <rPh sb="21" eb="22">
      <t>ヒ</t>
    </rPh>
    <rPh sb="22" eb="23">
      <t>ウ</t>
    </rPh>
    <rPh sb="23" eb="25">
      <t>タイショウ</t>
    </rPh>
    <rPh sb="30" eb="32">
      <t>バアイ</t>
    </rPh>
    <rPh sb="40" eb="41">
      <t>イ</t>
    </rPh>
    <rPh sb="44" eb="46">
      <t>ホケン</t>
    </rPh>
    <rPh sb="46" eb="48">
      <t>カニュウ</t>
    </rPh>
    <rPh sb="51" eb="52">
      <t>ラン</t>
    </rPh>
    <rPh sb="54" eb="56">
      <t>エンゲイ</t>
    </rPh>
    <rPh sb="56" eb="58">
      <t>シセツ</t>
    </rPh>
    <rPh sb="58" eb="60">
      <t>キョウサイ</t>
    </rPh>
    <rPh sb="60" eb="61">
      <t>マタ</t>
    </rPh>
    <rPh sb="62" eb="64">
      <t>ミンカン</t>
    </rPh>
    <rPh sb="64" eb="67">
      <t>ジギョウシャ</t>
    </rPh>
    <rPh sb="68" eb="70">
      <t>テイキョウ</t>
    </rPh>
    <rPh sb="72" eb="74">
      <t>ホケン</t>
    </rPh>
    <rPh sb="76" eb="78">
      <t>カニュウ</t>
    </rPh>
    <rPh sb="100" eb="102">
      <t>ミコ</t>
    </rPh>
    <phoneticPr fontId="7"/>
  </si>
  <si>
    <t>県様式第３号　付加価値額の拡大チェック表（補強の取組の場合）　</t>
    <rPh sb="0" eb="1">
      <t>ケン</t>
    </rPh>
    <rPh sb="1" eb="3">
      <t>ヨウシキ</t>
    </rPh>
    <rPh sb="3" eb="4">
      <t>ダイ</t>
    </rPh>
    <rPh sb="5" eb="6">
      <t>ゴウ</t>
    </rPh>
    <rPh sb="7" eb="9">
      <t>フカ</t>
    </rPh>
    <rPh sb="9" eb="11">
      <t>カチ</t>
    </rPh>
    <rPh sb="11" eb="12">
      <t>ガク</t>
    </rPh>
    <rPh sb="13" eb="15">
      <t>カクダイ</t>
    </rPh>
    <rPh sb="19" eb="20">
      <t>ヒョウ</t>
    </rPh>
    <rPh sb="21" eb="23">
      <t>ホキョウ</t>
    </rPh>
    <rPh sb="24" eb="26">
      <t>トリクミ</t>
    </rPh>
    <rPh sb="27" eb="29">
      <t>バアイ</t>
    </rPh>
    <phoneticPr fontId="4"/>
  </si>
  <si>
    <t>（被災農業者支援タイプ）</t>
    <rPh sb="1" eb="3">
      <t>ヒサイ</t>
    </rPh>
    <rPh sb="3" eb="6">
      <t>ノウギョウシャ</t>
    </rPh>
    <rPh sb="6" eb="8">
      <t>シエン</t>
    </rPh>
    <phoneticPr fontId="4"/>
  </si>
  <si>
    <t>園芸施設共済の引受対象施設の特定園芸施設等の区分</t>
    <phoneticPr fontId="7"/>
  </si>
  <si>
    <t>１　補強の取組を行う場合は必須目標：②付加価値額の拡大に加え、選択目標を1つ以上選択して記載すること。
２　補強の取組を行わない場合は必須目標：①被災農業者の農業経営の維持を選択して記載すること。
３　農業機械の再取得を行う場合は⑭農業経営の改善を図るための取組を選択して記載すること。
４　「現状年度」欄には、付加価値額についての現状の年度を記載すること。
５　「根拠資料等」欄は、項目毎に、現状及び目標年度までの各年度の目標設定の根拠とした資料等を具体的に記載すること。
　　なお、現状の根拠とした資料等は、成果目標に係る実績の確認においても用いることとする。
６　農業経営の法人化を成果目標とする場合は、法人化に向けた取組計画を提出すること。
７　「付加価値額の拡大」（内訳を含む。）の「現状」欄に記載する数値（以下「現状値」という。）については、その年の販売額、原材料費等が天災その他の外的要因により平年に比べて大幅に変動したと市町村が認める場合、原則として補正を行うものとする。この場合、現状値は太字・斜体で記載するとともに、「根拠資料等」欄に現状値を補正した要因及び補正の方法（現状値の補正過程）　を記載すること。</t>
    <rPh sb="2" eb="4">
      <t>ホキョウ</t>
    </rPh>
    <rPh sb="5" eb="7">
      <t>トリクミ</t>
    </rPh>
    <rPh sb="8" eb="9">
      <t>オコナ</t>
    </rPh>
    <rPh sb="10" eb="12">
      <t>バアイ</t>
    </rPh>
    <rPh sb="13" eb="17">
      <t>ヒッスモクヒョウ</t>
    </rPh>
    <rPh sb="19" eb="24">
      <t>フカカチガク</t>
    </rPh>
    <rPh sb="25" eb="27">
      <t>カクダイ</t>
    </rPh>
    <rPh sb="28" eb="29">
      <t>クワ</t>
    </rPh>
    <rPh sb="31" eb="35">
      <t>センタクモクヒョウ</t>
    </rPh>
    <rPh sb="38" eb="40">
      <t>イジョウ</t>
    </rPh>
    <rPh sb="40" eb="42">
      <t>センタク</t>
    </rPh>
    <rPh sb="44" eb="46">
      <t>キサイ</t>
    </rPh>
    <rPh sb="54" eb="56">
      <t>ホキョウ</t>
    </rPh>
    <rPh sb="57" eb="59">
      <t>トリクミ</t>
    </rPh>
    <rPh sb="60" eb="61">
      <t>オコナ</t>
    </rPh>
    <rPh sb="64" eb="66">
      <t>バアイ</t>
    </rPh>
    <rPh sb="67" eb="71">
      <t>ヒッスモクヒョウ</t>
    </rPh>
    <rPh sb="73" eb="78">
      <t>ヒサイノウギョウシャ</t>
    </rPh>
    <rPh sb="79" eb="83">
      <t>ノウギョウケイエイ</t>
    </rPh>
    <rPh sb="84" eb="86">
      <t>イジ</t>
    </rPh>
    <rPh sb="87" eb="89">
      <t>センタク</t>
    </rPh>
    <rPh sb="91" eb="93">
      <t>キサイ</t>
    </rPh>
    <rPh sb="101" eb="105">
      <t>ノウギョウキカイ</t>
    </rPh>
    <rPh sb="106" eb="109">
      <t>サイシュトク</t>
    </rPh>
    <rPh sb="110" eb="111">
      <t>オコナ</t>
    </rPh>
    <rPh sb="112" eb="114">
      <t>バアイ</t>
    </rPh>
    <rPh sb="116" eb="120">
      <t>ノウギョウケイエイ</t>
    </rPh>
    <rPh sb="121" eb="123">
      <t>カイゼン</t>
    </rPh>
    <rPh sb="124" eb="125">
      <t>ハカ</t>
    </rPh>
    <rPh sb="129" eb="131">
      <t>トリクミ</t>
    </rPh>
    <rPh sb="132" eb="134">
      <t>センタク</t>
    </rPh>
    <rPh sb="136" eb="138">
      <t>キサイ</t>
    </rPh>
    <rPh sb="147" eb="149">
      <t>ゲンジョウ</t>
    </rPh>
    <rPh sb="149" eb="151">
      <t>ネンド</t>
    </rPh>
    <rPh sb="152" eb="153">
      <t>ラン</t>
    </rPh>
    <rPh sb="156" eb="158">
      <t>フカ</t>
    </rPh>
    <rPh sb="158" eb="161">
      <t>カチガク</t>
    </rPh>
    <rPh sb="166" eb="168">
      <t>ゲンジョウ</t>
    </rPh>
    <rPh sb="169" eb="171">
      <t>ネンド</t>
    </rPh>
    <rPh sb="187" eb="188">
      <t>トウ</t>
    </rPh>
    <rPh sb="243" eb="245">
      <t>ゲンジョウ</t>
    </rPh>
    <rPh sb="246" eb="248">
      <t>コンキョ</t>
    </rPh>
    <rPh sb="251" eb="253">
      <t>シリョウ</t>
    </rPh>
    <rPh sb="253" eb="254">
      <t>トウ</t>
    </rPh>
    <rPh sb="256" eb="258">
      <t>セイカ</t>
    </rPh>
    <rPh sb="258" eb="260">
      <t>モクヒョウ</t>
    </rPh>
    <rPh sb="261" eb="262">
      <t>カカ</t>
    </rPh>
    <rPh sb="263" eb="265">
      <t>ジッセキ</t>
    </rPh>
    <rPh sb="266" eb="268">
      <t>カクニン</t>
    </rPh>
    <rPh sb="273" eb="274">
      <t>モチ</t>
    </rPh>
    <rPh sb="314" eb="316">
      <t>ケイカク</t>
    </rPh>
    <rPh sb="317" eb="319">
      <t>テイシュツ</t>
    </rPh>
    <rPh sb="328" eb="330">
      <t>フカ</t>
    </rPh>
    <rPh sb="330" eb="333">
      <t>カチガク</t>
    </rPh>
    <rPh sb="334" eb="336">
      <t>カクダイ</t>
    </rPh>
    <rPh sb="338" eb="340">
      <t>ウチワケ</t>
    </rPh>
    <rPh sb="341" eb="342">
      <t>フク</t>
    </rPh>
    <rPh sb="347" eb="349">
      <t>ゲンジョウ</t>
    </rPh>
    <rPh sb="350" eb="351">
      <t>ラン</t>
    </rPh>
    <rPh sb="352" eb="354">
      <t>キサイ</t>
    </rPh>
    <rPh sb="356" eb="358">
      <t>スウチ</t>
    </rPh>
    <rPh sb="359" eb="361">
      <t>イカ</t>
    </rPh>
    <rPh sb="362" eb="364">
      <t>ゲンジョウ</t>
    </rPh>
    <rPh sb="364" eb="365">
      <t>チ</t>
    </rPh>
    <rPh sb="379" eb="380">
      <t>トシ</t>
    </rPh>
    <rPh sb="381" eb="384">
      <t>ハンバイガク</t>
    </rPh>
    <rPh sb="385" eb="389">
      <t>ゲンザイリョウヒ</t>
    </rPh>
    <rPh sb="389" eb="390">
      <t>トウ</t>
    </rPh>
    <rPh sb="391" eb="393">
      <t>テンサイ</t>
    </rPh>
    <rPh sb="395" eb="396">
      <t>タ</t>
    </rPh>
    <rPh sb="397" eb="399">
      <t>ガイテキ</t>
    </rPh>
    <rPh sb="399" eb="401">
      <t>ヨウイン</t>
    </rPh>
    <rPh sb="404" eb="406">
      <t>ヘイネン</t>
    </rPh>
    <rPh sb="407" eb="408">
      <t>クラ</t>
    </rPh>
    <rPh sb="410" eb="412">
      <t>オオハバ</t>
    </rPh>
    <rPh sb="413" eb="415">
      <t>ヘンドウ</t>
    </rPh>
    <rPh sb="418" eb="421">
      <t>シチョウソン</t>
    </rPh>
    <rPh sb="422" eb="423">
      <t>ミト</t>
    </rPh>
    <rPh sb="425" eb="427">
      <t>バアイ</t>
    </rPh>
    <rPh sb="428" eb="430">
      <t>ゲンソク</t>
    </rPh>
    <rPh sb="433" eb="435">
      <t>ホセイ</t>
    </rPh>
    <rPh sb="436" eb="437">
      <t>オコナ</t>
    </rPh>
    <rPh sb="446" eb="448">
      <t>バアイ</t>
    </rPh>
    <rPh sb="449" eb="451">
      <t>ゲンジョウ</t>
    </rPh>
    <rPh sb="451" eb="452">
      <t>チ</t>
    </rPh>
    <rPh sb="453" eb="455">
      <t>フトジ</t>
    </rPh>
    <rPh sb="456" eb="458">
      <t>シャタイ</t>
    </rPh>
    <rPh sb="459" eb="461">
      <t>キサイ</t>
    </rPh>
    <rPh sb="469" eb="471">
      <t>コンキョ</t>
    </rPh>
    <rPh sb="471" eb="473">
      <t>シリョウ</t>
    </rPh>
    <rPh sb="473" eb="474">
      <t>トウ</t>
    </rPh>
    <rPh sb="475" eb="476">
      <t>ラン</t>
    </rPh>
    <rPh sb="477" eb="479">
      <t>ゲンジョウ</t>
    </rPh>
    <rPh sb="479" eb="480">
      <t>チ</t>
    </rPh>
    <rPh sb="481" eb="483">
      <t>ホセイ</t>
    </rPh>
    <rPh sb="485" eb="487">
      <t>ヨウイン</t>
    </rPh>
    <rPh sb="487" eb="488">
      <t>オヨ</t>
    </rPh>
    <rPh sb="489" eb="491">
      <t>ホセイ</t>
    </rPh>
    <rPh sb="492" eb="494">
      <t>ホウホウ</t>
    </rPh>
    <rPh sb="495" eb="497">
      <t>ゲンジョウ</t>
    </rPh>
    <rPh sb="497" eb="498">
      <t>チ</t>
    </rPh>
    <rPh sb="499" eb="501">
      <t>ホセイ</t>
    </rPh>
    <rPh sb="501" eb="503">
      <t>カテイ</t>
    </rPh>
    <rPh sb="506" eb="508">
      <t>キサイ</t>
    </rPh>
    <phoneticPr fontId="7"/>
  </si>
  <si>
    <t>Ⅰ(2)～(5)　担当者記載欄のため空白で提出願います</t>
    <rPh sb="9" eb="14">
      <t>タントウシャキサイ</t>
    </rPh>
    <rPh sb="14" eb="15">
      <t>ラン</t>
    </rPh>
    <rPh sb="18" eb="20">
      <t>クウハク</t>
    </rPh>
    <rPh sb="21" eb="24">
      <t>テイシュツネガ</t>
    </rPh>
    <phoneticPr fontId="4"/>
  </si>
  <si>
    <t>Ⅰ(7)　担当者記載欄のため空白で提出願います</t>
    <rPh sb="5" eb="10">
      <t>タントウシャキサイ</t>
    </rPh>
    <rPh sb="10" eb="11">
      <t>ラン</t>
    </rPh>
    <rPh sb="14" eb="16">
      <t>クウハク</t>
    </rPh>
    <rPh sb="17" eb="20">
      <t>テイシュツネガ</t>
    </rPh>
    <phoneticPr fontId="4"/>
  </si>
  <si>
    <t>Ⅴ　担当者記載欄のため空白で提出願います</t>
    <rPh sb="2" eb="7">
      <t>タントウシャキサイ</t>
    </rPh>
    <rPh sb="7" eb="8">
      <t>ラン</t>
    </rPh>
    <rPh sb="11" eb="13">
      <t>クウハク</t>
    </rPh>
    <rPh sb="14" eb="17">
      <t>テイシュツネガ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</si>
</sst>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_ ;[Red]\-#,##0\ "/>
    <numFmt numFmtId="177" formatCode="&quot;¥&quot;#,##0_);[Red]\(&quot;¥&quot;#,##0\)"/>
    <numFmt numFmtId="178" formatCode="0.0%"/>
    <numFmt numFmtId="179" formatCode="\ #,##0&quot;年&quot;"/>
    <numFmt numFmtId="180" formatCode="[$-411]ge\.m\.d;@"/>
    <numFmt numFmtId="181" formatCode="#,##0_ "/>
    <numFmt numFmtId="182" formatCode="[$-411]ggge&quot;年&quot;m&quot;月&quot;d&quot;日&quot;;@"/>
    <numFmt numFmtId="183" formatCode="0.0"/>
    <numFmt numFmtId="184" formatCode="#,##0.0_ ;[Red]\-#,##0.0\ "/>
    <numFmt numFmtId="185" formatCode="#,##0_);[Red]\(#,##0\)"/>
    <numFmt numFmtId="186" formatCode="#,##0;&quot;▲ &quot;#,##0"/>
    <numFmt numFmtId="187" formatCode="&quot;除&quot;&quot;税&quot;&quot;額&quot;\ #,##0\ &quot;円&quot;"/>
    <numFmt numFmtId="188" formatCode="0.00000_ "/>
    <numFmt numFmtId="189" formatCode="&quot;う&quot;&quot;ち&quot;&quot;国&quot;&quot;費&quot;\ #,##0\ &quot;円&quot;"/>
    <numFmt numFmtId="190" formatCode="&quot;うち国費&quot;\ #,##0\ &quot;円&quot;"/>
  </numFmts>
  <fonts count="5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明朝"/>
      <family val="1"/>
      <charset val="128"/>
    </font>
    <font>
      <sz val="9"/>
      <name val="ＭＳ Ｐ明朝"/>
      <family val="1"/>
      <charset val="128"/>
    </font>
    <font>
      <sz val="6"/>
      <name val="ＭＳ Ｐゴシック"/>
      <family val="3"/>
      <charset val="128"/>
    </font>
    <font>
      <sz val="10"/>
      <name val="ＭＳ Ｐゴシック"/>
      <family val="3"/>
      <charset val="128"/>
    </font>
    <font>
      <sz val="11"/>
      <name val="ＭＳ Ｐゴシック"/>
      <family val="3"/>
      <charset val="128"/>
    </font>
    <font>
      <sz val="10"/>
      <name val="ＭＳ Ｐ明朝"/>
      <family val="1"/>
      <charset val="128"/>
    </font>
    <font>
      <sz val="14"/>
      <name val="ＭＳ 明朝"/>
      <family val="1"/>
      <charset val="128"/>
    </font>
    <font>
      <sz val="10"/>
      <color rgb="FFFF0000"/>
      <name val="ＭＳ Ｐゴシック"/>
      <family val="3"/>
      <charset val="128"/>
    </font>
    <font>
      <sz val="11"/>
      <name val="ＭＳ Ｐ明朝"/>
      <family val="1"/>
      <charset val="128"/>
    </font>
    <font>
      <sz val="12"/>
      <color theme="1"/>
      <name val="ＭＳ Ｐゴシック"/>
      <family val="3"/>
      <charset val="128"/>
    </font>
    <font>
      <sz val="11"/>
      <color theme="1"/>
      <name val="ＭＳ Ｐゴシック"/>
      <family val="2"/>
      <scheme val="minor"/>
    </font>
    <font>
      <sz val="11"/>
      <color rgb="FFFF0000"/>
      <name val="ＭＳ Ｐゴシック"/>
      <family val="2"/>
      <scheme val="minor"/>
    </font>
    <font>
      <sz val="11"/>
      <color rgb="FFFF0000"/>
      <name val="ＭＳ Ｐゴシック"/>
      <family val="3"/>
      <charset val="128"/>
    </font>
    <font>
      <sz val="11"/>
      <color rgb="FFFF0000"/>
      <name val="ＭＳ Ｐゴシック"/>
      <family val="3"/>
      <charset val="128"/>
      <scheme val="minor"/>
    </font>
    <font>
      <sz val="10.5"/>
      <name val="ＭＳ 明朝"/>
      <family val="1"/>
      <charset val="128"/>
    </font>
    <font>
      <sz val="9"/>
      <color theme="1"/>
      <name val="ＭＳ Ｐ明朝"/>
      <family val="1"/>
      <charset val="128"/>
    </font>
    <font>
      <sz val="9"/>
      <color theme="1"/>
      <name val="ＭＳ 明朝"/>
      <family val="1"/>
      <charset val="128"/>
    </font>
    <font>
      <sz val="8"/>
      <color theme="1"/>
      <name val="ＭＳ Ｐ明朝"/>
      <family val="1"/>
      <charset val="128"/>
    </font>
    <font>
      <sz val="12"/>
      <name val="ＭＳ Ｐ明朝"/>
      <family val="1"/>
      <charset val="128"/>
    </font>
    <font>
      <sz val="10"/>
      <color theme="1"/>
      <name val="ＭＳ Ｐ明朝"/>
      <family val="1"/>
      <charset val="128"/>
    </font>
    <font>
      <sz val="9"/>
      <color theme="1"/>
      <name val="ＭＳ Ｐゴシック"/>
      <family val="3"/>
      <charset val="128"/>
    </font>
    <font>
      <sz val="11"/>
      <color theme="1"/>
      <name val="ＭＳ Ｐゴシック"/>
      <family val="3"/>
      <charset val="128"/>
    </font>
    <font>
      <b/>
      <sz val="14"/>
      <color theme="1"/>
      <name val="ＭＳ Ｐゴシック"/>
      <family val="3"/>
      <charset val="128"/>
    </font>
    <font>
      <sz val="11"/>
      <color theme="1"/>
      <name val="ＭＳ 明朝"/>
      <family val="1"/>
      <charset val="128"/>
    </font>
    <font>
      <b/>
      <sz val="9"/>
      <color theme="1"/>
      <name val="ＭＳ Ｐゴシック"/>
      <family val="3"/>
      <charset val="128"/>
    </font>
    <font>
      <sz val="7"/>
      <color theme="1"/>
      <name val="ＭＳ Ｐ明朝"/>
      <family val="1"/>
      <charset val="128"/>
    </font>
    <font>
      <b/>
      <sz val="9"/>
      <name val="ＭＳ Ｐゴシック"/>
      <family val="3"/>
      <charset val="128"/>
    </font>
    <font>
      <sz val="8"/>
      <name val="ＭＳ 明朝"/>
      <family val="1"/>
      <charset val="128"/>
    </font>
    <font>
      <sz val="18"/>
      <color theme="1"/>
      <name val="ＭＳ Ｐゴシック"/>
      <family val="3"/>
      <charset val="128"/>
    </font>
    <font>
      <sz val="6"/>
      <name val="ＭＳ Ｐゴシック"/>
      <family val="2"/>
      <charset val="128"/>
      <scheme val="minor"/>
    </font>
    <font>
      <sz val="11"/>
      <color theme="1"/>
      <name val="ＭＳ Ｐゴシック"/>
      <family val="3"/>
      <charset val="128"/>
      <scheme val="minor"/>
    </font>
    <font>
      <sz val="16"/>
      <name val="ＭＳ Ｐゴシック"/>
      <family val="3"/>
      <charset val="128"/>
    </font>
    <font>
      <sz val="12"/>
      <name val="ＭＳ Ｐゴシック"/>
      <family val="3"/>
      <charset val="128"/>
    </font>
    <font>
      <sz val="6"/>
      <name val="ＭＳ 明朝"/>
      <family val="1"/>
      <charset val="128"/>
    </font>
    <font>
      <sz val="10"/>
      <color theme="1"/>
      <name val="ＭＳ Ｐゴシック"/>
      <family val="2"/>
      <charset val="128"/>
    </font>
    <font>
      <sz val="11"/>
      <name val="ＭＳ 明朝"/>
      <family val="1"/>
      <charset val="128"/>
    </font>
    <font>
      <sz val="10"/>
      <name val="ＭＳ Ｐゴシック"/>
      <family val="2"/>
      <charset val="128"/>
    </font>
    <font>
      <sz val="9"/>
      <name val="ＭＳ 明朝"/>
      <family val="1"/>
      <charset val="128"/>
    </font>
    <font>
      <sz val="8"/>
      <name val="ＭＳ Ｐゴシック"/>
      <family val="3"/>
      <charset val="128"/>
    </font>
    <font>
      <sz val="7"/>
      <name val="ＭＳ Ｐゴシック"/>
      <family val="3"/>
      <charset val="128"/>
    </font>
    <font>
      <sz val="8"/>
      <name val="ＭＳ Ｐゴシック"/>
      <family val="3"/>
      <charset val="128"/>
      <scheme val="minor"/>
    </font>
    <font>
      <sz val="2"/>
      <name val="ＭＳ Ｐゴシック"/>
      <family val="3"/>
      <charset val="128"/>
    </font>
    <font>
      <sz val="11"/>
      <name val="ＭＳ Ｐゴシック"/>
      <family val="2"/>
    </font>
    <font>
      <sz val="9"/>
      <color indexed="81"/>
      <name val="MS P ゴシック"/>
      <family val="3"/>
      <charset val="128"/>
    </font>
    <font>
      <b/>
      <sz val="9"/>
      <color indexed="81"/>
      <name val="MS P ゴシック"/>
      <family val="3"/>
      <charset val="128"/>
    </font>
    <font>
      <b/>
      <sz val="9"/>
      <color theme="1"/>
      <name val="ＭＳ Ｐ明朝"/>
      <family val="1"/>
      <charset val="128"/>
    </font>
    <font>
      <b/>
      <sz val="9"/>
      <name val="ＭＳ Ｐ明朝"/>
      <family val="1"/>
      <charset val="128"/>
    </font>
    <font>
      <b/>
      <sz val="10"/>
      <name val="ＭＳ Ｐゴシック"/>
      <family val="3"/>
      <charset val="128"/>
    </font>
    <font>
      <sz val="8"/>
      <color theme="1"/>
      <name val="ＭＳ Ｐゴシック"/>
      <family val="3"/>
      <charset val="128"/>
      <scheme val="minor"/>
    </font>
    <font>
      <sz val="6"/>
      <color theme="1"/>
      <name val="ＭＳ Ｐゴシック"/>
      <family val="3"/>
      <charset val="128"/>
      <scheme val="minor"/>
    </font>
    <font>
      <b/>
      <sz val="16"/>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FFFF00"/>
        <bgColor indexed="64"/>
      </patternFill>
    </fill>
  </fills>
  <borders count="1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15">
    <xf numFmtId="0" fontId="0" fillId="0" borderId="0"/>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6" fontId="9" fillId="0" borderId="0" applyFont="0" applyFill="0" applyBorder="0" applyAlignment="0" applyProtection="0">
      <alignment vertical="center"/>
    </xf>
    <xf numFmtId="0" fontId="3" fillId="0" borderId="0">
      <alignment vertical="center"/>
    </xf>
    <xf numFmtId="0" fontId="11" fillId="0" borderId="0"/>
    <xf numFmtId="177" fontId="9" fillId="0" borderId="0" applyFont="0" applyFill="0" applyBorder="0" applyAlignment="0" applyProtection="0">
      <alignment vertical="center"/>
    </xf>
    <xf numFmtId="0" fontId="2"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 fillId="0" borderId="0">
      <alignment vertical="center"/>
    </xf>
    <xf numFmtId="0" fontId="35" fillId="0" borderId="0">
      <alignment vertical="center"/>
    </xf>
    <xf numFmtId="38" fontId="35" fillId="0" borderId="0" applyFont="0" applyFill="0" applyBorder="0" applyAlignment="0" applyProtection="0">
      <alignment vertical="center"/>
    </xf>
    <xf numFmtId="0" fontId="39" fillId="0" borderId="0">
      <alignment vertical="center"/>
    </xf>
  </cellStyleXfs>
  <cellXfs count="845">
    <xf numFmtId="0" fontId="0" fillId="0" borderId="0" xfId="0"/>
    <xf numFmtId="0" fontId="13"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8" fillId="2" borderId="0" xfId="0" applyFont="1" applyFill="1" applyBorder="1" applyAlignment="1">
      <alignment vertical="center"/>
    </xf>
    <xf numFmtId="0" fontId="8" fillId="2" borderId="0" xfId="0" applyFont="1" applyFill="1" applyAlignment="1">
      <alignment vertical="center"/>
    </xf>
    <xf numFmtId="0" fontId="10" fillId="2" borderId="0" xfId="0" applyFont="1" applyFill="1" applyBorder="1" applyAlignment="1">
      <alignment vertical="center"/>
    </xf>
    <xf numFmtId="0" fontId="5" fillId="0" borderId="3" xfId="0" applyFont="1" applyBorder="1" applyAlignment="1">
      <alignment vertical="center"/>
    </xf>
    <xf numFmtId="0" fontId="5" fillId="0" borderId="5" xfId="0" applyFont="1" applyBorder="1" applyAlignment="1">
      <alignment vertical="center"/>
    </xf>
    <xf numFmtId="38" fontId="0" fillId="0" borderId="2" xfId="9" applyFont="1" applyBorder="1" applyAlignment="1">
      <alignment vertical="center"/>
    </xf>
    <xf numFmtId="0" fontId="5" fillId="0" borderId="0" xfId="0" applyFont="1" applyAlignment="1">
      <alignment vertical="center"/>
    </xf>
    <xf numFmtId="0" fontId="5" fillId="0" borderId="2" xfId="0" applyFont="1" applyBorder="1" applyAlignment="1">
      <alignment horizontal="right" vertical="center" shrinkToFit="1"/>
    </xf>
    <xf numFmtId="0" fontId="0" fillId="0" borderId="0" xfId="0"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3" fillId="0" borderId="2" xfId="0" applyFont="1" applyBorder="1" applyAlignment="1">
      <alignment vertical="center"/>
    </xf>
    <xf numFmtId="38" fontId="0" fillId="0" borderId="9" xfId="9" applyFont="1" applyBorder="1" applyAlignment="1">
      <alignment vertical="center"/>
    </xf>
    <xf numFmtId="38" fontId="0" fillId="0" borderId="8" xfId="9" applyFont="1" applyBorder="1" applyAlignment="1">
      <alignment vertical="center"/>
    </xf>
    <xf numFmtId="38" fontId="16" fillId="3" borderId="12" xfId="9" applyFont="1" applyFill="1" applyBorder="1" applyAlignment="1">
      <alignment vertical="center"/>
    </xf>
    <xf numFmtId="38" fontId="16" fillId="3" borderId="2" xfId="9" applyFont="1" applyFill="1" applyBorder="1" applyAlignment="1">
      <alignment vertical="center"/>
    </xf>
    <xf numFmtId="0" fontId="23" fillId="2" borderId="0" xfId="0" applyFont="1" applyFill="1" applyBorder="1" applyAlignment="1">
      <alignment vertical="center"/>
    </xf>
    <xf numFmtId="0" fontId="26" fillId="2" borderId="0" xfId="1" applyFont="1" applyFill="1">
      <alignment vertical="center"/>
    </xf>
    <xf numFmtId="0" fontId="25" fillId="2" borderId="0" xfId="1" applyFont="1" applyFill="1">
      <alignment vertical="center"/>
    </xf>
    <xf numFmtId="0" fontId="28" fillId="2" borderId="0" xfId="1" applyFont="1" applyFill="1">
      <alignment vertical="center"/>
    </xf>
    <xf numFmtId="0" fontId="29" fillId="2" borderId="0" xfId="1" applyFont="1" applyFill="1">
      <alignment vertical="center"/>
    </xf>
    <xf numFmtId="0" fontId="21" fillId="2" borderId="0" xfId="1" applyFont="1" applyFill="1">
      <alignment vertical="center"/>
    </xf>
    <xf numFmtId="0" fontId="5" fillId="2" borderId="0" xfId="1" applyFont="1" applyFill="1">
      <alignment vertical="center"/>
    </xf>
    <xf numFmtId="0" fontId="20" fillId="2" borderId="0" xfId="1" applyFont="1" applyFill="1">
      <alignment vertical="center"/>
    </xf>
    <xf numFmtId="0" fontId="20" fillId="2" borderId="7" xfId="1" applyFont="1" applyFill="1" applyBorder="1" applyAlignment="1">
      <alignment vertical="center" wrapText="1"/>
    </xf>
    <xf numFmtId="0" fontId="20" fillId="2" borderId="4" xfId="1" applyFont="1" applyFill="1" applyBorder="1" applyAlignment="1">
      <alignment vertical="top"/>
    </xf>
    <xf numFmtId="0" fontId="24" fillId="2" borderId="0" xfId="1" applyFont="1" applyFill="1">
      <alignment vertical="center"/>
    </xf>
    <xf numFmtId="0" fontId="19" fillId="2" borderId="0" xfId="0" applyFont="1" applyFill="1" applyAlignment="1">
      <alignment vertical="center"/>
    </xf>
    <xf numFmtId="0" fontId="10" fillId="2" borderId="0" xfId="0" applyFont="1" applyFill="1" applyAlignment="1">
      <alignment vertical="center"/>
    </xf>
    <xf numFmtId="0" fontId="31" fillId="2" borderId="0" xfId="0" applyFont="1" applyFill="1" applyAlignment="1">
      <alignment vertical="center"/>
    </xf>
    <xf numFmtId="176" fontId="6" fillId="2" borderId="0" xfId="2" applyNumberFormat="1"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0" xfId="0" applyFont="1" applyFill="1" applyAlignment="1">
      <alignment vertical="center"/>
    </xf>
    <xf numFmtId="178" fontId="0" fillId="0" borderId="8" xfId="10" applyNumberFormat="1" applyFont="1" applyFill="1" applyBorder="1" applyAlignment="1">
      <alignment vertical="center"/>
    </xf>
    <xf numFmtId="178" fontId="0" fillId="0" borderId="22" xfId="10" applyNumberFormat="1" applyFont="1" applyFill="1" applyBorder="1" applyAlignment="1">
      <alignment vertical="center"/>
    </xf>
    <xf numFmtId="0" fontId="5" fillId="0" borderId="2" xfId="0" applyFont="1" applyBorder="1" applyAlignment="1">
      <alignment horizontal="center" vertical="center"/>
    </xf>
    <xf numFmtId="0" fontId="5" fillId="0" borderId="3" xfId="0" applyFont="1" applyFill="1" applyBorder="1" applyAlignment="1">
      <alignment horizontal="center" vertical="center" shrinkToFit="1"/>
    </xf>
    <xf numFmtId="178" fontId="0" fillId="0" borderId="40" xfId="10" applyNumberFormat="1" applyFont="1" applyFill="1" applyBorder="1" applyAlignment="1">
      <alignment vertical="center"/>
    </xf>
    <xf numFmtId="0" fontId="0" fillId="0" borderId="2" xfId="0" applyBorder="1" applyAlignment="1">
      <alignment vertical="center"/>
    </xf>
    <xf numFmtId="0" fontId="5" fillId="0" borderId="2" xfId="0" applyFont="1" applyFill="1" applyBorder="1" applyAlignment="1">
      <alignment horizontal="center" vertical="center" shrinkToFit="1"/>
    </xf>
    <xf numFmtId="38" fontId="0" fillId="0" borderId="2" xfId="0" applyNumberFormat="1" applyBorder="1" applyAlignment="1">
      <alignment vertical="center"/>
    </xf>
    <xf numFmtId="0" fontId="20" fillId="2" borderId="1" xfId="1" applyFont="1" applyFill="1" applyBorder="1" applyAlignment="1">
      <alignment vertical="center" wrapText="1"/>
    </xf>
    <xf numFmtId="0" fontId="20" fillId="2" borderId="5" xfId="1" applyFont="1" applyFill="1" applyBorder="1" applyAlignment="1">
      <alignment vertical="center" wrapText="1"/>
    </xf>
    <xf numFmtId="0" fontId="20" fillId="2" borderId="4" xfId="1" applyFont="1" applyFill="1" applyBorder="1" applyAlignment="1">
      <alignment horizontal="center" vertical="center"/>
    </xf>
    <xf numFmtId="0" fontId="20" fillId="2" borderId="4" xfId="1" applyFont="1" applyFill="1" applyBorder="1" applyAlignment="1" applyProtection="1">
      <alignment horizontal="center" vertical="center"/>
      <protection locked="0"/>
    </xf>
    <xf numFmtId="0" fontId="20" fillId="2" borderId="1" xfId="1" applyFont="1" applyFill="1" applyBorder="1" applyAlignment="1" applyProtection="1">
      <alignment horizontal="center" vertical="center"/>
      <protection locked="0"/>
    </xf>
    <xf numFmtId="0" fontId="20" fillId="2" borderId="0" xfId="1" applyFont="1" applyFill="1" applyAlignment="1">
      <alignment horizontal="left" vertical="center" wrapText="1"/>
    </xf>
    <xf numFmtId="0" fontId="20" fillId="2" borderId="4" xfId="1" applyFont="1" applyFill="1" applyBorder="1" applyAlignment="1">
      <alignment vertical="center" wrapText="1"/>
    </xf>
    <xf numFmtId="0" fontId="20" fillId="2" borderId="0" xfId="1" applyFont="1" applyFill="1" applyAlignment="1">
      <alignment vertical="center" wrapText="1"/>
    </xf>
    <xf numFmtId="0" fontId="5" fillId="0" borderId="12" xfId="0" applyFont="1" applyBorder="1" applyAlignment="1">
      <alignment horizontal="center" vertical="center"/>
    </xf>
    <xf numFmtId="0" fontId="24" fillId="0" borderId="0" xfId="1" applyFont="1">
      <alignment vertical="center"/>
    </xf>
    <xf numFmtId="0" fontId="25" fillId="0" borderId="0" xfId="1" applyFont="1">
      <alignment vertical="center"/>
    </xf>
    <xf numFmtId="0" fontId="26" fillId="0" borderId="0" xfId="1" applyFont="1">
      <alignment vertical="center"/>
    </xf>
    <xf numFmtId="0" fontId="6" fillId="2" borderId="0" xfId="0" applyFont="1" applyFill="1" applyAlignment="1">
      <alignment horizontal="center" vertical="center" textRotation="255"/>
    </xf>
    <xf numFmtId="0" fontId="6" fillId="2" borderId="0" xfId="0" applyFont="1" applyFill="1" applyAlignment="1">
      <alignment horizontal="center" vertical="center"/>
    </xf>
    <xf numFmtId="0" fontId="6" fillId="2" borderId="0" xfId="0" applyFont="1" applyFill="1" applyAlignment="1">
      <alignment vertical="center" wrapText="1"/>
    </xf>
    <xf numFmtId="0" fontId="21" fillId="2" borderId="0" xfId="1" applyFont="1" applyFill="1" applyAlignment="1">
      <alignment horizontal="left" vertical="center"/>
    </xf>
    <xf numFmtId="0" fontId="21" fillId="2" borderId="0" xfId="1" applyFont="1" applyFill="1" applyAlignment="1">
      <alignment horizontal="right" vertical="center"/>
    </xf>
    <xf numFmtId="0" fontId="20" fillId="2" borderId="0" xfId="1" applyFont="1" applyFill="1" applyAlignment="1">
      <alignment horizontal="center" vertical="center"/>
    </xf>
    <xf numFmtId="0" fontId="20" fillId="2" borderId="0" xfId="1" applyFont="1" applyFill="1" applyAlignment="1">
      <alignment horizontal="left" vertical="center"/>
    </xf>
    <xf numFmtId="0" fontId="20" fillId="2" borderId="4" xfId="1" applyFont="1" applyFill="1" applyBorder="1">
      <alignment vertical="center"/>
    </xf>
    <xf numFmtId="0" fontId="20" fillId="2" borderId="0" xfId="1" applyFont="1" applyFill="1" applyAlignment="1" applyProtection="1">
      <alignment horizontal="center" vertical="center"/>
      <protection locked="0"/>
    </xf>
    <xf numFmtId="0" fontId="20" fillId="2" borderId="0" xfId="1" applyFont="1" applyFill="1" applyAlignment="1">
      <alignment vertical="top"/>
    </xf>
    <xf numFmtId="0" fontId="19" fillId="0" borderId="0" xfId="0" applyFont="1" applyAlignment="1">
      <alignment vertical="center" wrapText="1"/>
    </xf>
    <xf numFmtId="0" fontId="6" fillId="2" borderId="0" xfId="0" applyFont="1" applyFill="1" applyAlignment="1">
      <alignment horizontal="center" vertical="center" wrapText="1"/>
    </xf>
    <xf numFmtId="38" fontId="6" fillId="2" borderId="10" xfId="2" applyFont="1" applyFill="1" applyBorder="1" applyAlignment="1">
      <alignment vertical="center"/>
    </xf>
    <xf numFmtId="38" fontId="6" fillId="2" borderId="0" xfId="2" applyFont="1" applyFill="1" applyBorder="1" applyAlignment="1">
      <alignment vertical="center"/>
    </xf>
    <xf numFmtId="38" fontId="6" fillId="2" borderId="11" xfId="2" applyFont="1" applyFill="1" applyBorder="1" applyAlignment="1">
      <alignment vertical="center"/>
    </xf>
    <xf numFmtId="0" fontId="6" fillId="2" borderId="0" xfId="0" applyFont="1" applyFill="1" applyAlignment="1">
      <alignment horizontal="center" vertical="top" wrapText="1"/>
    </xf>
    <xf numFmtId="182" fontId="20" fillId="2" borderId="4" xfId="1" applyNumberFormat="1" applyFont="1" applyFill="1" applyBorder="1">
      <alignment vertical="center"/>
    </xf>
    <xf numFmtId="182" fontId="20" fillId="2" borderId="5" xfId="1" applyNumberFormat="1" applyFont="1" applyFill="1" applyBorder="1">
      <alignment vertical="center"/>
    </xf>
    <xf numFmtId="182" fontId="20" fillId="2" borderId="1" xfId="1" applyNumberFormat="1" applyFont="1" applyFill="1" applyBorder="1">
      <alignment vertical="center"/>
    </xf>
    <xf numFmtId="182" fontId="20" fillId="2" borderId="7" xfId="1" applyNumberFormat="1" applyFont="1" applyFill="1" applyBorder="1">
      <alignment vertical="center"/>
    </xf>
    <xf numFmtId="0" fontId="20" fillId="0" borderId="0" xfId="1" applyFont="1" applyAlignment="1">
      <alignment horizontal="center" vertical="center"/>
    </xf>
    <xf numFmtId="0" fontId="20" fillId="0" borderId="0" xfId="1" applyFont="1" applyAlignment="1">
      <alignment vertical="center" wrapText="1"/>
    </xf>
    <xf numFmtId="0" fontId="33" fillId="0" borderId="0" xfId="11" applyFont="1">
      <alignment vertical="center"/>
    </xf>
    <xf numFmtId="0" fontId="36" fillId="0" borderId="0" xfId="12" applyFont="1">
      <alignment vertical="center"/>
    </xf>
    <xf numFmtId="0" fontId="35" fillId="0" borderId="0" xfId="12">
      <alignment vertical="center"/>
    </xf>
    <xf numFmtId="0" fontId="35" fillId="0" borderId="0" xfId="12" applyAlignment="1">
      <alignment horizontal="center" vertical="center"/>
    </xf>
    <xf numFmtId="0" fontId="35" fillId="0" borderId="44" xfId="12" applyBorder="1" applyAlignment="1">
      <alignment horizontal="center" vertical="center" wrapText="1"/>
    </xf>
    <xf numFmtId="0" fontId="35" fillId="0" borderId="45" xfId="12" applyBorder="1" applyAlignment="1">
      <alignment horizontal="center" vertical="center" wrapText="1"/>
    </xf>
    <xf numFmtId="0" fontId="35" fillId="0" borderId="46" xfId="12" applyBorder="1" applyAlignment="1">
      <alignment horizontal="center" vertical="center" wrapText="1"/>
    </xf>
    <xf numFmtId="0" fontId="35" fillId="0" borderId="47" xfId="12" applyBorder="1" applyAlignment="1">
      <alignment horizontal="center" vertical="center" wrapText="1"/>
    </xf>
    <xf numFmtId="0" fontId="35" fillId="0" borderId="48" xfId="12" applyBorder="1">
      <alignment vertical="center"/>
    </xf>
    <xf numFmtId="0" fontId="35" fillId="0" borderId="49" xfId="12" applyBorder="1">
      <alignment vertical="center"/>
    </xf>
    <xf numFmtId="0" fontId="35" fillId="0" borderId="25" xfId="12" applyBorder="1">
      <alignment vertical="center"/>
    </xf>
    <xf numFmtId="176" fontId="35" fillId="0" borderId="23" xfId="13" applyNumberFormat="1" applyFill="1" applyBorder="1" applyAlignment="1">
      <alignment vertical="center"/>
    </xf>
    <xf numFmtId="176" fontId="35" fillId="0" borderId="50" xfId="13" applyNumberFormat="1" applyFill="1" applyBorder="1" applyAlignment="1">
      <alignment vertical="center"/>
    </xf>
    <xf numFmtId="176" fontId="35" fillId="0" borderId="51" xfId="13" applyNumberFormat="1" applyFill="1" applyBorder="1" applyAlignment="1">
      <alignment vertical="center"/>
    </xf>
    <xf numFmtId="176" fontId="35" fillId="0" borderId="37" xfId="13" applyNumberFormat="1" applyFill="1" applyBorder="1" applyAlignment="1">
      <alignment vertical="center"/>
    </xf>
    <xf numFmtId="0" fontId="20" fillId="0" borderId="52" xfId="13" applyNumberFormat="1" applyFont="1" applyFill="1" applyBorder="1" applyAlignment="1">
      <alignment horizontal="left" vertical="top" wrapText="1"/>
    </xf>
    <xf numFmtId="0" fontId="35" fillId="0" borderId="53" xfId="12" applyBorder="1">
      <alignment vertical="center"/>
    </xf>
    <xf numFmtId="0" fontId="35" fillId="0" borderId="54" xfId="12" applyBorder="1">
      <alignment vertical="center"/>
    </xf>
    <xf numFmtId="0" fontId="35" fillId="0" borderId="54" xfId="12" applyBorder="1" applyAlignment="1">
      <alignment horizontal="center" vertical="center"/>
    </xf>
    <xf numFmtId="184" fontId="35" fillId="4" borderId="54" xfId="13" applyNumberFormat="1" applyFill="1" applyBorder="1" applyAlignment="1">
      <alignment vertical="center"/>
    </xf>
    <xf numFmtId="184" fontId="35" fillId="4" borderId="55" xfId="13" applyNumberFormat="1" applyFill="1" applyBorder="1" applyAlignment="1">
      <alignment vertical="center"/>
    </xf>
    <xf numFmtId="184" fontId="35" fillId="4" borderId="56" xfId="13" applyNumberFormat="1" applyFill="1" applyBorder="1" applyAlignment="1">
      <alignment vertical="center"/>
    </xf>
    <xf numFmtId="184" fontId="35" fillId="4" borderId="57" xfId="13" applyNumberFormat="1" applyFill="1" applyBorder="1" applyAlignment="1">
      <alignment vertical="center"/>
    </xf>
    <xf numFmtId="0" fontId="20" fillId="4" borderId="57" xfId="13" applyNumberFormat="1" applyFont="1" applyFill="1" applyBorder="1" applyAlignment="1">
      <alignment horizontal="left" vertical="top" wrapText="1"/>
    </xf>
    <xf numFmtId="0" fontId="35" fillId="0" borderId="58" xfId="12" applyBorder="1">
      <alignment vertical="center"/>
    </xf>
    <xf numFmtId="0" fontId="35" fillId="0" borderId="58" xfId="12" applyBorder="1" applyAlignment="1">
      <alignment horizontal="center" vertical="center"/>
    </xf>
    <xf numFmtId="184" fontId="35" fillId="4" borderId="58" xfId="13" applyNumberFormat="1" applyFill="1" applyBorder="1" applyAlignment="1">
      <alignment vertical="center"/>
    </xf>
    <xf numFmtId="184" fontId="35" fillId="4" borderId="59" xfId="13" applyNumberFormat="1" applyFill="1" applyBorder="1" applyAlignment="1">
      <alignment vertical="center"/>
    </xf>
    <xf numFmtId="184" fontId="35" fillId="4" borderId="60" xfId="13" applyNumberFormat="1" applyFill="1" applyBorder="1" applyAlignment="1">
      <alignment vertical="center"/>
    </xf>
    <xf numFmtId="184" fontId="35" fillId="4" borderId="61" xfId="13" applyNumberFormat="1" applyFill="1" applyBorder="1" applyAlignment="1">
      <alignment vertical="center"/>
    </xf>
    <xf numFmtId="0" fontId="20" fillId="4" borderId="61" xfId="13" applyNumberFormat="1" applyFont="1" applyFill="1" applyBorder="1" applyAlignment="1">
      <alignment horizontal="left" vertical="top" wrapText="1"/>
    </xf>
    <xf numFmtId="176" fontId="35" fillId="4" borderId="58" xfId="13" applyNumberFormat="1" applyFill="1" applyBorder="1" applyAlignment="1">
      <alignment vertical="center"/>
    </xf>
    <xf numFmtId="176" fontId="35" fillId="4" borderId="59" xfId="13" applyNumberFormat="1" applyFill="1" applyBorder="1" applyAlignment="1">
      <alignment vertical="center"/>
    </xf>
    <xf numFmtId="176" fontId="35" fillId="4" borderId="60" xfId="13" applyNumberFormat="1" applyFill="1" applyBorder="1" applyAlignment="1">
      <alignment vertical="center"/>
    </xf>
    <xf numFmtId="176" fontId="35" fillId="4" borderId="61" xfId="13" applyNumberFormat="1" applyFill="1" applyBorder="1" applyAlignment="1">
      <alignment vertical="center"/>
    </xf>
    <xf numFmtId="185" fontId="35" fillId="0" borderId="62" xfId="12" applyNumberFormat="1" applyBorder="1">
      <alignment vertical="center"/>
    </xf>
    <xf numFmtId="185" fontId="35" fillId="0" borderId="62" xfId="12" applyNumberFormat="1" applyBorder="1" applyAlignment="1">
      <alignment horizontal="center" vertical="center"/>
    </xf>
    <xf numFmtId="176" fontId="35" fillId="4" borderId="62" xfId="13" applyNumberFormat="1" applyFill="1" applyBorder="1" applyAlignment="1">
      <alignment vertical="center"/>
    </xf>
    <xf numFmtId="176" fontId="35" fillId="4" borderId="63" xfId="13" applyNumberFormat="1" applyFill="1" applyBorder="1" applyAlignment="1">
      <alignment vertical="center"/>
    </xf>
    <xf numFmtId="176" fontId="35" fillId="4" borderId="64" xfId="13" applyNumberFormat="1" applyFill="1" applyBorder="1" applyAlignment="1">
      <alignment vertical="center"/>
    </xf>
    <xf numFmtId="176" fontId="35" fillId="4" borderId="65" xfId="13" applyNumberFormat="1" applyFill="1" applyBorder="1" applyAlignment="1">
      <alignment vertical="center"/>
    </xf>
    <xf numFmtId="0" fontId="20" fillId="4" borderId="65" xfId="13" applyNumberFormat="1" applyFont="1" applyFill="1" applyBorder="1" applyAlignment="1">
      <alignment horizontal="left" vertical="top" wrapText="1"/>
    </xf>
    <xf numFmtId="0" fontId="35" fillId="0" borderId="13" xfId="12" applyBorder="1">
      <alignment vertical="center"/>
    </xf>
    <xf numFmtId="0" fontId="35" fillId="0" borderId="9" xfId="12" applyBorder="1">
      <alignment vertical="center"/>
    </xf>
    <xf numFmtId="0" fontId="35" fillId="0" borderId="9" xfId="12" applyBorder="1" applyAlignment="1">
      <alignment horizontal="center" vertical="center"/>
    </xf>
    <xf numFmtId="176" fontId="35" fillId="4" borderId="9" xfId="13" applyNumberFormat="1" applyFill="1" applyBorder="1" applyAlignment="1">
      <alignment vertical="center"/>
    </xf>
    <xf numFmtId="176" fontId="35" fillId="4" borderId="66" xfId="13" applyNumberFormat="1" applyFill="1" applyBorder="1" applyAlignment="1">
      <alignment vertical="center"/>
    </xf>
    <xf numFmtId="176" fontId="35" fillId="4" borderId="67" xfId="13" applyNumberFormat="1" applyFill="1" applyBorder="1" applyAlignment="1">
      <alignment vertical="center"/>
    </xf>
    <xf numFmtId="176" fontId="35" fillId="4" borderId="68" xfId="13" applyNumberFormat="1" applyFill="1" applyBorder="1" applyAlignment="1">
      <alignment vertical="center"/>
    </xf>
    <xf numFmtId="0" fontId="20" fillId="4" borderId="68" xfId="13" applyNumberFormat="1" applyFont="1" applyFill="1" applyBorder="1" applyAlignment="1">
      <alignment horizontal="left" vertical="top" wrapText="1"/>
    </xf>
    <xf numFmtId="0" fontId="35" fillId="0" borderId="38" xfId="12" applyBorder="1">
      <alignment vertical="center"/>
    </xf>
    <xf numFmtId="0" fontId="35" fillId="0" borderId="69" xfId="12" applyBorder="1">
      <alignment vertical="center"/>
    </xf>
    <xf numFmtId="0" fontId="35" fillId="0" borderId="39" xfId="12" applyBorder="1">
      <alignment vertical="center"/>
    </xf>
    <xf numFmtId="0" fontId="35" fillId="0" borderId="70" xfId="12" applyBorder="1">
      <alignment vertical="center"/>
    </xf>
    <xf numFmtId="0" fontId="35" fillId="0" borderId="71" xfId="12" applyBorder="1" applyAlignment="1">
      <alignment horizontal="center" vertical="center"/>
    </xf>
    <xf numFmtId="176" fontId="35" fillId="4" borderId="24" xfId="13" applyNumberFormat="1" applyFill="1" applyBorder="1" applyAlignment="1">
      <alignment vertical="center"/>
    </xf>
    <xf numFmtId="176" fontId="35" fillId="4" borderId="72" xfId="13" applyNumberFormat="1" applyFill="1" applyBorder="1" applyAlignment="1">
      <alignment vertical="center"/>
    </xf>
    <xf numFmtId="176" fontId="35" fillId="4" borderId="73" xfId="13" applyNumberFormat="1" applyFill="1" applyBorder="1" applyAlignment="1">
      <alignment vertical="center"/>
    </xf>
    <xf numFmtId="176" fontId="35" fillId="4" borderId="74" xfId="13" applyNumberFormat="1" applyFill="1" applyBorder="1" applyAlignment="1">
      <alignment vertical="center"/>
    </xf>
    <xf numFmtId="0" fontId="20" fillId="4" borderId="74" xfId="13" applyNumberFormat="1" applyFont="1" applyFill="1" applyBorder="1" applyAlignment="1">
      <alignment horizontal="left" vertical="top" wrapText="1"/>
    </xf>
    <xf numFmtId="0" fontId="35" fillId="0" borderId="75" xfId="12" applyBorder="1" applyAlignment="1">
      <alignment horizontal="center" vertical="center"/>
    </xf>
    <xf numFmtId="176" fontId="35" fillId="0" borderId="76" xfId="13" applyNumberFormat="1" applyFill="1" applyBorder="1" applyAlignment="1">
      <alignment vertical="center"/>
    </xf>
    <xf numFmtId="0" fontId="20" fillId="0" borderId="76" xfId="13" applyNumberFormat="1" applyFont="1" applyFill="1" applyBorder="1" applyAlignment="1">
      <alignment horizontal="left" vertical="top" wrapText="1"/>
    </xf>
    <xf numFmtId="0" fontId="35" fillId="0" borderId="77" xfId="12" applyBorder="1">
      <alignment vertical="center"/>
    </xf>
    <xf numFmtId="0" fontId="35" fillId="0" borderId="3" xfId="12" applyBorder="1">
      <alignment vertical="center"/>
    </xf>
    <xf numFmtId="0" fontId="35" fillId="0" borderId="4" xfId="12" applyBorder="1">
      <alignment vertical="center"/>
    </xf>
    <xf numFmtId="0" fontId="35" fillId="0" borderId="5" xfId="12" applyBorder="1">
      <alignment vertical="center"/>
    </xf>
    <xf numFmtId="0" fontId="35" fillId="0" borderId="11" xfId="12" applyBorder="1" applyAlignment="1">
      <alignment horizontal="center" vertical="center"/>
    </xf>
    <xf numFmtId="176" fontId="35" fillId="0" borderId="11" xfId="13" applyNumberFormat="1" applyFill="1" applyBorder="1" applyAlignment="1">
      <alignment vertical="center"/>
    </xf>
    <xf numFmtId="176" fontId="35" fillId="0" borderId="78" xfId="13" applyNumberFormat="1" applyFill="1" applyBorder="1" applyAlignment="1">
      <alignment vertical="center"/>
    </xf>
    <xf numFmtId="176" fontId="35" fillId="0" borderId="79" xfId="13" applyNumberFormat="1" applyFill="1" applyBorder="1" applyAlignment="1">
      <alignment vertical="center"/>
    </xf>
    <xf numFmtId="176" fontId="35" fillId="0" borderId="80" xfId="13" applyNumberFormat="1" applyFill="1" applyBorder="1" applyAlignment="1">
      <alignment vertical="center"/>
    </xf>
    <xf numFmtId="0" fontId="20" fillId="0" borderId="80" xfId="13" applyNumberFormat="1" applyFont="1" applyFill="1" applyBorder="1" applyAlignment="1">
      <alignment horizontal="left" vertical="top" wrapText="1"/>
    </xf>
    <xf numFmtId="0" fontId="35" fillId="0" borderId="10" xfId="12" applyBorder="1">
      <alignment vertical="center"/>
    </xf>
    <xf numFmtId="0" fontId="35" fillId="0" borderId="8" xfId="12" applyBorder="1">
      <alignment vertical="center"/>
    </xf>
    <xf numFmtId="0" fontId="35" fillId="0" borderId="81" xfId="12" applyBorder="1">
      <alignment vertical="center"/>
    </xf>
    <xf numFmtId="0" fontId="35" fillId="0" borderId="81" xfId="12" applyBorder="1" applyAlignment="1">
      <alignment horizontal="center" vertical="center"/>
    </xf>
    <xf numFmtId="176" fontId="35" fillId="4" borderId="81" xfId="13" applyNumberFormat="1" applyFill="1" applyBorder="1" applyAlignment="1">
      <alignment vertical="center"/>
    </xf>
    <xf numFmtId="176" fontId="35" fillId="4" borderId="55" xfId="13" applyNumberFormat="1" applyFill="1" applyBorder="1" applyAlignment="1">
      <alignment vertical="center"/>
    </xf>
    <xf numFmtId="176" fontId="35" fillId="4" borderId="56" xfId="13" applyNumberFormat="1" applyFill="1" applyBorder="1" applyAlignment="1">
      <alignment vertical="center"/>
    </xf>
    <xf numFmtId="176" fontId="35" fillId="4" borderId="57" xfId="13" applyNumberFormat="1" applyFill="1" applyBorder="1" applyAlignment="1">
      <alignment vertical="center"/>
    </xf>
    <xf numFmtId="0" fontId="35" fillId="0" borderId="15" xfId="12" applyBorder="1" applyAlignment="1">
      <alignment vertical="center" textRotation="255"/>
    </xf>
    <xf numFmtId="0" fontId="35" fillId="0" borderId="82" xfId="12" applyBorder="1">
      <alignment vertical="center"/>
    </xf>
    <xf numFmtId="0" fontId="35" fillId="0" borderId="83" xfId="12" applyBorder="1">
      <alignment vertical="center"/>
    </xf>
    <xf numFmtId="0" fontId="35" fillId="0" borderId="84" xfId="12" applyBorder="1">
      <alignment vertical="center"/>
    </xf>
    <xf numFmtId="0" fontId="35" fillId="0" borderId="84" xfId="12" applyBorder="1" applyAlignment="1">
      <alignment horizontal="center" vertical="center"/>
    </xf>
    <xf numFmtId="176" fontId="35" fillId="4" borderId="84" xfId="13" applyNumberFormat="1" applyFill="1" applyBorder="1" applyAlignment="1">
      <alignment vertical="center"/>
    </xf>
    <xf numFmtId="0" fontId="35" fillId="0" borderId="85" xfId="12" applyBorder="1">
      <alignment vertical="center"/>
    </xf>
    <xf numFmtId="0" fontId="35" fillId="0" borderId="86" xfId="12" applyBorder="1">
      <alignment vertical="center"/>
    </xf>
    <xf numFmtId="0" fontId="35" fillId="0" borderId="86" xfId="12" applyBorder="1" applyAlignment="1">
      <alignment horizontal="center" vertical="center"/>
    </xf>
    <xf numFmtId="176" fontId="35" fillId="4" borderId="86" xfId="13" applyNumberFormat="1" applyFill="1" applyBorder="1" applyAlignment="1">
      <alignment vertical="center"/>
    </xf>
    <xf numFmtId="176" fontId="35" fillId="4" borderId="87" xfId="13" applyNumberFormat="1" applyFill="1" applyBorder="1" applyAlignment="1">
      <alignment vertical="center"/>
    </xf>
    <xf numFmtId="176" fontId="35" fillId="4" borderId="88" xfId="13" applyNumberFormat="1" applyFill="1" applyBorder="1" applyAlignment="1">
      <alignment vertical="center"/>
    </xf>
    <xf numFmtId="176" fontId="35" fillId="4" borderId="89" xfId="13" applyNumberFormat="1" applyFill="1" applyBorder="1" applyAlignment="1">
      <alignment vertical="center"/>
    </xf>
    <xf numFmtId="0" fontId="20" fillId="4" borderId="89" xfId="13" applyNumberFormat="1" applyFont="1" applyFill="1" applyBorder="1" applyAlignment="1">
      <alignment horizontal="left" vertical="top" wrapText="1"/>
    </xf>
    <xf numFmtId="0" fontId="35" fillId="0" borderId="90" xfId="12" applyBorder="1">
      <alignment vertical="center"/>
    </xf>
    <xf numFmtId="0" fontId="35" fillId="0" borderId="91" xfId="12" applyBorder="1">
      <alignment vertical="center"/>
    </xf>
    <xf numFmtId="0" fontId="35" fillId="0" borderId="91" xfId="12" applyBorder="1" applyAlignment="1">
      <alignment horizontal="center" vertical="center"/>
    </xf>
    <xf numFmtId="186" fontId="35" fillId="4" borderId="91" xfId="13" applyNumberFormat="1" applyFill="1" applyBorder="1" applyAlignment="1">
      <alignment vertical="center"/>
    </xf>
    <xf numFmtId="186" fontId="35" fillId="4" borderId="63" xfId="13" applyNumberFormat="1" applyFill="1" applyBorder="1" applyAlignment="1">
      <alignment vertical="center"/>
    </xf>
    <xf numFmtId="186" fontId="35" fillId="4" borderId="64" xfId="13" applyNumberFormat="1" applyFill="1" applyBorder="1" applyAlignment="1">
      <alignment vertical="center"/>
    </xf>
    <xf numFmtId="186" fontId="35" fillId="4" borderId="65" xfId="13" applyNumberFormat="1" applyFill="1" applyBorder="1" applyAlignment="1">
      <alignment vertical="center"/>
    </xf>
    <xf numFmtId="186" fontId="35" fillId="4" borderId="81" xfId="13" applyNumberFormat="1" applyFill="1" applyBorder="1" applyAlignment="1">
      <alignment vertical="center"/>
    </xf>
    <xf numFmtId="186" fontId="35" fillId="4" borderId="55" xfId="13" applyNumberFormat="1" applyFill="1" applyBorder="1" applyAlignment="1">
      <alignment vertical="center"/>
    </xf>
    <xf numFmtId="186" fontId="35" fillId="4" borderId="56" xfId="13" applyNumberFormat="1" applyFill="1" applyBorder="1" applyAlignment="1">
      <alignment vertical="center"/>
    </xf>
    <xf numFmtId="186" fontId="35" fillId="4" borderId="57" xfId="13" applyNumberFormat="1" applyFill="1" applyBorder="1" applyAlignment="1">
      <alignment vertical="center"/>
    </xf>
    <xf numFmtId="0" fontId="35" fillId="0" borderId="15" xfId="12" applyBorder="1">
      <alignment vertical="center"/>
    </xf>
    <xf numFmtId="176" fontId="35" fillId="4" borderId="91" xfId="13" applyNumberFormat="1" applyFill="1" applyBorder="1" applyAlignment="1">
      <alignment vertical="center"/>
    </xf>
    <xf numFmtId="0" fontId="35" fillId="0" borderId="92" xfId="12" applyBorder="1">
      <alignment vertical="center"/>
    </xf>
    <xf numFmtId="0" fontId="35" fillId="0" borderId="93" xfId="12" applyBorder="1">
      <alignment vertical="center"/>
    </xf>
    <xf numFmtId="0" fontId="35" fillId="0" borderId="93" xfId="12" applyBorder="1" applyAlignment="1">
      <alignment horizontal="center" vertical="center"/>
    </xf>
    <xf numFmtId="176" fontId="35" fillId="4" borderId="93" xfId="13" applyNumberFormat="1" applyFill="1" applyBorder="1" applyAlignment="1">
      <alignment vertical="center"/>
    </xf>
    <xf numFmtId="176" fontId="35" fillId="4" borderId="94" xfId="13" applyNumberFormat="1" applyFill="1" applyBorder="1" applyAlignment="1">
      <alignment vertical="center"/>
    </xf>
    <xf numFmtId="176" fontId="35" fillId="4" borderId="95" xfId="13" applyNumberFormat="1" applyFill="1" applyBorder="1" applyAlignment="1">
      <alignment vertical="center"/>
    </xf>
    <xf numFmtId="176" fontId="35" fillId="4" borderId="96" xfId="13" applyNumberFormat="1" applyFill="1" applyBorder="1" applyAlignment="1">
      <alignment vertical="center"/>
    </xf>
    <xf numFmtId="0" fontId="20" fillId="4" borderId="96" xfId="13" applyNumberFormat="1" applyFont="1" applyFill="1" applyBorder="1" applyAlignment="1">
      <alignment horizontal="left" vertical="top" wrapText="1"/>
    </xf>
    <xf numFmtId="0" fontId="35" fillId="0" borderId="12" xfId="12" applyBorder="1" applyAlignment="1">
      <alignment vertical="center" textRotation="255"/>
    </xf>
    <xf numFmtId="176" fontId="35" fillId="0" borderId="9" xfId="13" applyNumberFormat="1" applyFill="1" applyBorder="1" applyAlignment="1">
      <alignment vertical="center"/>
    </xf>
    <xf numFmtId="0" fontId="20" fillId="0" borderId="68" xfId="13" applyNumberFormat="1" applyFont="1" applyFill="1" applyBorder="1" applyAlignment="1">
      <alignment horizontal="left" vertical="top" wrapText="1"/>
    </xf>
    <xf numFmtId="0" fontId="35" fillId="0" borderId="97" xfId="12" applyBorder="1">
      <alignment vertical="center"/>
    </xf>
    <xf numFmtId="0" fontId="35" fillId="0" borderId="98" xfId="12" applyBorder="1">
      <alignment vertical="center"/>
    </xf>
    <xf numFmtId="0" fontId="35" fillId="0" borderId="99" xfId="12" applyBorder="1">
      <alignment vertical="center"/>
    </xf>
    <xf numFmtId="0" fontId="35" fillId="0" borderId="6" xfId="12" applyBorder="1">
      <alignment vertical="center"/>
    </xf>
    <xf numFmtId="0" fontId="35" fillId="0" borderId="100" xfId="12" applyBorder="1">
      <alignment vertical="center"/>
    </xf>
    <xf numFmtId="0" fontId="35" fillId="0" borderId="101" xfId="12" applyBorder="1">
      <alignment vertical="center"/>
    </xf>
    <xf numFmtId="0" fontId="35" fillId="0" borderId="102" xfId="12" applyBorder="1">
      <alignment vertical="center"/>
    </xf>
    <xf numFmtId="0" fontId="35" fillId="0" borderId="71" xfId="12" applyBorder="1">
      <alignment vertical="center"/>
    </xf>
    <xf numFmtId="176" fontId="35" fillId="4" borderId="71" xfId="13" applyNumberFormat="1" applyFill="1" applyBorder="1" applyAlignment="1">
      <alignment vertical="center"/>
    </xf>
    <xf numFmtId="0" fontId="35" fillId="0" borderId="35" xfId="12" applyBorder="1">
      <alignment vertical="center"/>
    </xf>
    <xf numFmtId="0" fontId="35" fillId="0" borderId="36" xfId="12" applyBorder="1">
      <alignment vertical="center"/>
    </xf>
    <xf numFmtId="0" fontId="35" fillId="0" borderId="36" xfId="12" applyBorder="1" applyAlignment="1">
      <alignment horizontal="left" vertical="center"/>
    </xf>
    <xf numFmtId="0" fontId="35" fillId="0" borderId="103" xfId="12" applyBorder="1" applyAlignment="1">
      <alignment horizontal="left" vertical="center"/>
    </xf>
    <xf numFmtId="176" fontId="35" fillId="0" borderId="75" xfId="13" applyNumberFormat="1" applyFill="1" applyBorder="1" applyAlignment="1">
      <alignment vertical="center"/>
    </xf>
    <xf numFmtId="0" fontId="35" fillId="0" borderId="104" xfId="12" applyBorder="1">
      <alignment vertical="center"/>
    </xf>
    <xf numFmtId="0" fontId="35" fillId="0" borderId="13" xfId="12" applyBorder="1" applyAlignment="1">
      <alignment horizontal="left" vertical="center"/>
    </xf>
    <xf numFmtId="0" fontId="35" fillId="0" borderId="105" xfId="12" applyBorder="1" applyAlignment="1">
      <alignment horizontal="left" vertical="center"/>
    </xf>
    <xf numFmtId="176" fontId="9" fillId="0" borderId="9" xfId="13" applyNumberFormat="1" applyFont="1" applyFill="1" applyBorder="1" applyAlignment="1">
      <alignment vertical="center"/>
    </xf>
    <xf numFmtId="176" fontId="9" fillId="0" borderId="66" xfId="13" applyNumberFormat="1" applyFont="1" applyFill="1" applyBorder="1" applyAlignment="1">
      <alignment vertical="center"/>
    </xf>
    <xf numFmtId="176" fontId="9" fillId="0" borderId="67" xfId="13" applyNumberFormat="1" applyFont="1" applyFill="1" applyBorder="1" applyAlignment="1">
      <alignment vertical="center"/>
    </xf>
    <xf numFmtId="176" fontId="9" fillId="0" borderId="68" xfId="13" applyNumberFormat="1" applyFont="1" applyFill="1" applyBorder="1" applyAlignment="1">
      <alignment vertical="center"/>
    </xf>
    <xf numFmtId="0" fontId="6" fillId="0" borderId="68" xfId="13" applyNumberFormat="1" applyFont="1" applyFill="1" applyBorder="1" applyAlignment="1">
      <alignment horizontal="left" vertical="top" wrapText="1"/>
    </xf>
    <xf numFmtId="0" fontId="35" fillId="0" borderId="106" xfId="12" applyBorder="1">
      <alignment vertical="center"/>
    </xf>
    <xf numFmtId="0" fontId="35" fillId="0" borderId="28" xfId="12" applyBorder="1">
      <alignment vertical="center"/>
    </xf>
    <xf numFmtId="0" fontId="35" fillId="0" borderId="28" xfId="12" applyBorder="1" applyAlignment="1">
      <alignment horizontal="left" vertical="center"/>
    </xf>
    <xf numFmtId="0" fontId="35" fillId="0" borderId="107" xfId="12" applyBorder="1" applyAlignment="1">
      <alignment horizontal="left" vertical="center"/>
    </xf>
    <xf numFmtId="0" fontId="35" fillId="0" borderId="29" xfId="12" applyBorder="1" applyAlignment="1">
      <alignment horizontal="center" vertical="center"/>
    </xf>
    <xf numFmtId="176" fontId="35" fillId="0" borderId="30" xfId="13" applyNumberFormat="1" applyFill="1" applyBorder="1" applyAlignment="1">
      <alignment vertical="center"/>
    </xf>
    <xf numFmtId="176" fontId="35" fillId="0" borderId="108" xfId="13" applyNumberFormat="1" applyFill="1" applyBorder="1" applyAlignment="1">
      <alignment vertical="center"/>
    </xf>
    <xf numFmtId="176" fontId="35" fillId="0" borderId="109" xfId="13" applyNumberFormat="1" applyFill="1" applyBorder="1" applyAlignment="1">
      <alignment vertical="center"/>
    </xf>
    <xf numFmtId="176" fontId="35" fillId="0" borderId="110" xfId="13" applyNumberFormat="1" applyFill="1" applyBorder="1" applyAlignment="1">
      <alignment vertical="center"/>
    </xf>
    <xf numFmtId="0" fontId="20" fillId="0" borderId="110" xfId="13" applyNumberFormat="1" applyFont="1" applyFill="1" applyBorder="1" applyAlignment="1">
      <alignment horizontal="left" vertical="top" wrapText="1"/>
    </xf>
    <xf numFmtId="0" fontId="35" fillId="5" borderId="38" xfId="12" applyFill="1" applyBorder="1">
      <alignment vertical="center"/>
    </xf>
    <xf numFmtId="0" fontId="35" fillId="5" borderId="39" xfId="12" applyFill="1" applyBorder="1">
      <alignment vertical="center"/>
    </xf>
    <xf numFmtId="0" fontId="35" fillId="5" borderId="39" xfId="12" applyFill="1" applyBorder="1" applyAlignment="1">
      <alignment horizontal="left" vertical="center"/>
    </xf>
    <xf numFmtId="0" fontId="35" fillId="5" borderId="111" xfId="12" applyFill="1" applyBorder="1" applyAlignment="1">
      <alignment horizontal="left" vertical="center"/>
    </xf>
    <xf numFmtId="0" fontId="35" fillId="5" borderId="70" xfId="12" applyFill="1" applyBorder="1" applyAlignment="1">
      <alignment horizontal="center" vertical="center"/>
    </xf>
    <xf numFmtId="176" fontId="35" fillId="5" borderId="70" xfId="13" applyNumberFormat="1" applyFill="1" applyBorder="1" applyAlignment="1">
      <alignment vertical="center"/>
    </xf>
    <xf numFmtId="176" fontId="35" fillId="5" borderId="112" xfId="13" applyNumberFormat="1" applyFill="1" applyBorder="1" applyAlignment="1">
      <alignment vertical="center"/>
    </xf>
    <xf numFmtId="176" fontId="35" fillId="5" borderId="113" xfId="13" applyNumberFormat="1" applyFill="1" applyBorder="1" applyAlignment="1">
      <alignment vertical="center"/>
    </xf>
    <xf numFmtId="176" fontId="35" fillId="5" borderId="114" xfId="13" applyNumberFormat="1" applyFill="1" applyBorder="1" applyAlignment="1">
      <alignment vertical="center"/>
    </xf>
    <xf numFmtId="0" fontId="20" fillId="5" borderId="114" xfId="13" applyNumberFormat="1" applyFont="1" applyFill="1" applyBorder="1" applyAlignment="1">
      <alignment horizontal="left" vertical="top"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27" fillId="2" borderId="0" xfId="1" applyFont="1" applyFill="1" applyAlignment="1">
      <alignment horizontal="center" vertical="center"/>
    </xf>
    <xf numFmtId="0" fontId="6" fillId="2" borderId="10" xfId="0" applyFont="1" applyFill="1" applyBorder="1" applyAlignment="1">
      <alignment horizontal="center" vertical="center" wrapText="1"/>
    </xf>
    <xf numFmtId="0" fontId="20" fillId="2" borderId="1" xfId="1" applyFont="1" applyFill="1" applyBorder="1" applyAlignment="1">
      <alignment horizontal="center" vertical="center"/>
    </xf>
    <xf numFmtId="0" fontId="20" fillId="2" borderId="0" xfId="1" applyFont="1" applyFill="1" applyAlignment="1">
      <alignment horizontal="left" vertical="center" wrapText="1"/>
    </xf>
    <xf numFmtId="0" fontId="20" fillId="2" borderId="0" xfId="1" applyFont="1" applyFill="1" applyAlignment="1" applyProtection="1">
      <alignment horizontal="left" vertical="center" wrapText="1"/>
      <protection locked="0"/>
    </xf>
    <xf numFmtId="0" fontId="32" fillId="2" borderId="0" xfId="0" applyFont="1" applyFill="1" applyAlignment="1">
      <alignment horizontal="left" vertical="top" wrapText="1"/>
    </xf>
    <xf numFmtId="0" fontId="20" fillId="0" borderId="0" xfId="1" applyFont="1" applyAlignment="1">
      <alignment horizontal="left" vertical="center" wrapText="1"/>
    </xf>
    <xf numFmtId="0" fontId="21" fillId="0" borderId="0" xfId="1" applyFont="1" applyAlignment="1">
      <alignment horizontal="left" vertical="top" wrapText="1"/>
    </xf>
    <xf numFmtId="0" fontId="6" fillId="2" borderId="14" xfId="0" applyFont="1" applyFill="1" applyBorder="1" applyAlignment="1">
      <alignment horizontal="center" vertical="center"/>
    </xf>
    <xf numFmtId="0" fontId="20" fillId="2" borderId="0" xfId="1" applyFont="1" applyFill="1" applyBorder="1" applyAlignment="1">
      <alignment horizontal="center" vertical="center"/>
    </xf>
    <xf numFmtId="0" fontId="40" fillId="0" borderId="0" xfId="0" applyFont="1" applyAlignment="1">
      <alignment vertical="center"/>
    </xf>
    <xf numFmtId="0" fontId="0" fillId="2" borderId="0" xfId="0" applyFill="1" applyAlignment="1">
      <alignment vertical="center"/>
    </xf>
    <xf numFmtId="0" fontId="0" fillId="2" borderId="0" xfId="0" applyFill="1" applyAlignment="1" applyProtection="1">
      <alignment vertical="center"/>
      <protection locked="0"/>
    </xf>
    <xf numFmtId="0" fontId="43" fillId="2" borderId="0" xfId="0" applyFont="1" applyFill="1" applyAlignment="1">
      <alignment horizontal="center" vertical="center"/>
    </xf>
    <xf numFmtId="0" fontId="0" fillId="2" borderId="0" xfId="0" applyFill="1"/>
    <xf numFmtId="0" fontId="43" fillId="2" borderId="1" xfId="0" applyFont="1" applyFill="1" applyBorder="1" applyAlignment="1" applyProtection="1">
      <alignment horizontal="right" vertical="top"/>
      <protection locked="0"/>
    </xf>
    <xf numFmtId="0" fontId="43" fillId="2" borderId="1" xfId="0" applyFont="1" applyFill="1" applyBorder="1" applyAlignment="1">
      <alignment horizontal="left" vertical="top" wrapText="1"/>
    </xf>
    <xf numFmtId="0" fontId="0" fillId="2" borderId="1" xfId="0" applyFill="1" applyBorder="1" applyAlignment="1">
      <alignment vertical="center"/>
    </xf>
    <xf numFmtId="0" fontId="0" fillId="2" borderId="10" xfId="0" applyFill="1" applyBorder="1" applyAlignment="1">
      <alignment vertical="center" wrapText="1"/>
    </xf>
    <xf numFmtId="0" fontId="0" fillId="2" borderId="3" xfId="0" applyFill="1" applyBorder="1" applyAlignment="1">
      <alignment vertical="center" wrapText="1"/>
    </xf>
    <xf numFmtId="0" fontId="0" fillId="2" borderId="5" xfId="0" applyFill="1" applyBorder="1" applyAlignment="1">
      <alignment horizontal="right" vertical="center" wrapText="1"/>
    </xf>
    <xf numFmtId="0" fontId="0" fillId="2" borderId="2" xfId="0" applyFill="1" applyBorder="1" applyAlignment="1">
      <alignment horizontal="center" vertical="center"/>
    </xf>
    <xf numFmtId="0" fontId="0" fillId="2" borderId="6" xfId="0" applyFill="1" applyBorder="1" applyAlignment="1">
      <alignment vertical="center"/>
    </xf>
    <xf numFmtId="0" fontId="0" fillId="2" borderId="7" xfId="0" applyFill="1" applyBorder="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center" vertical="center" wrapText="1"/>
    </xf>
    <xf numFmtId="0" fontId="0" fillId="2" borderId="10" xfId="0" applyFill="1" applyBorder="1" applyAlignment="1" applyProtection="1">
      <alignment vertical="center"/>
      <protection locked="0"/>
    </xf>
    <xf numFmtId="0" fontId="0" fillId="2" borderId="14" xfId="0" applyFill="1" applyBorder="1" applyAlignment="1">
      <alignment horizontal="center" vertical="center"/>
    </xf>
    <xf numFmtId="0" fontId="0" fillId="2" borderId="8"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2" borderId="2" xfId="0" applyFill="1" applyBorder="1" applyAlignment="1" applyProtection="1">
      <alignment horizontal="center" vertical="center"/>
      <protection locked="0"/>
    </xf>
    <xf numFmtId="38" fontId="0" fillId="2" borderId="0" xfId="9" applyFont="1" applyFill="1" applyAlignment="1">
      <alignment vertical="center"/>
    </xf>
    <xf numFmtId="181" fontId="43" fillId="3" borderId="0" xfId="0" applyNumberFormat="1" applyFont="1" applyFill="1" applyAlignment="1">
      <alignment vertical="center"/>
    </xf>
    <xf numFmtId="0" fontId="47" fillId="3" borderId="0" xfId="0" applyFont="1" applyFill="1" applyAlignment="1">
      <alignment vertical="center"/>
    </xf>
    <xf numFmtId="187" fontId="43" fillId="0" borderId="0" xfId="0" applyNumberFormat="1" applyFont="1" applyAlignment="1">
      <alignment horizontal="center" vertical="center"/>
    </xf>
    <xf numFmtId="188" fontId="0" fillId="2" borderId="0" xfId="0" applyNumberFormat="1" applyFill="1" applyAlignment="1" applyProtection="1">
      <alignment vertical="center"/>
      <protection locked="0"/>
    </xf>
    <xf numFmtId="189" fontId="43" fillId="0" borderId="0" xfId="0" applyNumberFormat="1" applyFont="1" applyAlignment="1">
      <alignment horizontal="center" vertical="center"/>
    </xf>
    <xf numFmtId="190" fontId="43" fillId="0" borderId="0" xfId="3" applyNumberFormat="1" applyFont="1" applyFill="1" applyBorder="1" applyAlignment="1" applyProtection="1">
      <alignment horizontal="center" vertical="center" shrinkToFit="1"/>
    </xf>
    <xf numFmtId="0" fontId="43" fillId="2" borderId="0" xfId="0" applyFont="1" applyFill="1" applyBorder="1" applyAlignment="1">
      <alignment horizontal="center" vertical="center" wrapText="1"/>
    </xf>
    <xf numFmtId="0" fontId="45" fillId="2" borderId="0" xfId="0" applyFont="1" applyFill="1" applyBorder="1" applyAlignment="1" applyProtection="1">
      <alignment horizontal="center" vertical="center"/>
      <protection locked="0"/>
    </xf>
    <xf numFmtId="0" fontId="43" fillId="2" borderId="4" xfId="0" applyFont="1" applyFill="1" applyBorder="1" applyAlignment="1">
      <alignment horizontal="center" vertical="center"/>
    </xf>
    <xf numFmtId="0" fontId="0" fillId="2" borderId="0" xfId="0" applyFill="1" applyBorder="1" applyAlignment="1">
      <alignment vertical="center" wrapText="1"/>
    </xf>
    <xf numFmtId="0" fontId="6" fillId="2" borderId="0" xfId="0" applyFont="1" applyFill="1" applyBorder="1" applyAlignment="1">
      <alignment horizontal="center" vertical="center"/>
    </xf>
    <xf numFmtId="0" fontId="20" fillId="2" borderId="0" xfId="1" applyFont="1" applyFill="1" applyBorder="1" applyAlignment="1">
      <alignment horizontal="center" vertical="center" wrapText="1"/>
    </xf>
    <xf numFmtId="0" fontId="20" fillId="2" borderId="0" xfId="1" applyFont="1" applyFill="1" applyBorder="1" applyAlignment="1" applyProtection="1">
      <alignment horizontal="center" vertical="center"/>
      <protection locked="0"/>
    </xf>
    <xf numFmtId="0" fontId="6" fillId="2" borderId="0" xfId="14" applyFont="1" applyFill="1" applyBorder="1" applyAlignment="1">
      <alignment horizontal="left" vertical="center" wrapText="1"/>
    </xf>
    <xf numFmtId="0" fontId="20" fillId="2" borderId="0" xfId="1" applyFont="1" applyFill="1" applyBorder="1">
      <alignment vertical="center"/>
    </xf>
    <xf numFmtId="0" fontId="43" fillId="2" borderId="0" xfId="0" applyFont="1" applyFill="1" applyAlignment="1">
      <alignment horizontal="left" vertical="top" wrapText="1"/>
    </xf>
    <xf numFmtId="0" fontId="43" fillId="2" borderId="0" xfId="0" applyFont="1" applyFill="1" applyBorder="1" applyAlignment="1">
      <alignment horizontal="left" vertical="top" wrapText="1"/>
    </xf>
    <xf numFmtId="0" fontId="43" fillId="2" borderId="0" xfId="0" applyFont="1" applyFill="1" applyBorder="1" applyAlignment="1" applyProtection="1">
      <alignment horizontal="center" vertical="center"/>
      <protection locked="0"/>
    </xf>
    <xf numFmtId="181" fontId="43" fillId="2" borderId="0" xfId="3" applyNumberFormat="1" applyFont="1" applyFill="1" applyBorder="1" applyAlignment="1" applyProtection="1">
      <alignment horizontal="center" vertical="center" shrinkToFit="1"/>
    </xf>
    <xf numFmtId="0" fontId="43" fillId="2" borderId="0" xfId="0" applyFont="1" applyFill="1" applyBorder="1" applyAlignment="1">
      <alignment horizontal="center" vertical="center"/>
    </xf>
    <xf numFmtId="0" fontId="20" fillId="2" borderId="0" xfId="1" applyFont="1" applyFill="1" applyBorder="1" applyAlignment="1">
      <alignment horizontal="left" vertical="center" wrapText="1"/>
    </xf>
    <xf numFmtId="0" fontId="30" fillId="2" borderId="0" xfId="1" applyFont="1" applyFill="1" applyBorder="1" applyAlignment="1">
      <alignment horizontal="center" vertical="center" wrapText="1"/>
    </xf>
    <xf numFmtId="0" fontId="20" fillId="2" borderId="0" xfId="1" applyFont="1" applyFill="1" applyBorder="1" applyAlignment="1" applyProtection="1">
      <alignment horizontal="left" vertical="center" wrapText="1"/>
      <protection locked="0"/>
    </xf>
    <xf numFmtId="0" fontId="6" fillId="2" borderId="0" xfId="0" applyFont="1" applyFill="1" applyBorder="1" applyAlignment="1">
      <alignment horizontal="left" vertical="center" wrapText="1"/>
    </xf>
    <xf numFmtId="0" fontId="6" fillId="2" borderId="0" xfId="0" applyFont="1" applyFill="1" applyBorder="1" applyAlignment="1">
      <alignment horizontal="left" vertical="center"/>
    </xf>
    <xf numFmtId="0" fontId="32" fillId="2" borderId="0" xfId="0" applyFont="1" applyFill="1" applyBorder="1" applyAlignment="1">
      <alignment horizontal="left" vertical="top" wrapText="1"/>
    </xf>
    <xf numFmtId="182" fontId="20" fillId="2" borderId="0" xfId="1" applyNumberFormat="1" applyFont="1" applyFill="1" applyBorder="1">
      <alignment vertical="center"/>
    </xf>
    <xf numFmtId="0" fontId="20" fillId="2" borderId="0" xfId="1" applyFont="1" applyFill="1" applyBorder="1" applyAlignment="1">
      <alignment horizontal="left" vertical="center" shrinkToFit="1"/>
    </xf>
    <xf numFmtId="0" fontId="20" fillId="0" borderId="0" xfId="1" applyFont="1" applyBorder="1" applyAlignment="1">
      <alignment horizontal="center" vertical="center"/>
    </xf>
    <xf numFmtId="0" fontId="20" fillId="0" borderId="0" xfId="1" applyFont="1" applyBorder="1" applyAlignment="1">
      <alignment horizontal="left" vertical="center" wrapText="1"/>
    </xf>
    <xf numFmtId="0" fontId="43" fillId="2" borderId="13" xfId="0" applyFont="1" applyFill="1" applyBorder="1" applyAlignment="1" applyProtection="1">
      <alignment horizontal="center" vertical="center"/>
      <protection locked="0"/>
    </xf>
    <xf numFmtId="0" fontId="0" fillId="2" borderId="0" xfId="0" applyFill="1" applyBorder="1" applyAlignment="1" applyProtection="1">
      <alignment vertical="center"/>
      <protection locked="0"/>
    </xf>
    <xf numFmtId="187" fontId="43" fillId="0" borderId="0" xfId="0" applyNumberFormat="1" applyFont="1" applyFill="1" applyBorder="1" applyAlignment="1">
      <alignment horizontal="center" vertical="center"/>
    </xf>
    <xf numFmtId="189" fontId="43" fillId="0" borderId="0" xfId="0" applyNumberFormat="1" applyFont="1" applyFill="1" applyBorder="1" applyAlignment="1">
      <alignment horizontal="center" vertical="center"/>
    </xf>
    <xf numFmtId="0" fontId="43" fillId="2" borderId="0" xfId="0" applyFont="1" applyFill="1" applyBorder="1" applyAlignment="1" applyProtection="1">
      <alignment horizontal="center" vertical="center" shrinkToFit="1"/>
      <protection locked="0"/>
    </xf>
    <xf numFmtId="0" fontId="43" fillId="2" borderId="0" xfId="0" applyFont="1" applyFill="1" applyBorder="1" applyAlignment="1" applyProtection="1">
      <alignment vertical="center"/>
      <protection locked="0"/>
    </xf>
    <xf numFmtId="0" fontId="43" fillId="2" borderId="0" xfId="0" applyFont="1" applyFill="1" applyBorder="1" applyAlignment="1" applyProtection="1">
      <alignment horizontal="right" vertical="center" shrinkToFit="1"/>
      <protection locked="0"/>
    </xf>
    <xf numFmtId="0" fontId="6" fillId="2" borderId="12" xfId="0" applyFont="1" applyFill="1" applyBorder="1" applyAlignment="1">
      <alignment horizontal="center" vertical="center"/>
    </xf>
    <xf numFmtId="0" fontId="50" fillId="2" borderId="1" xfId="1" applyFont="1" applyFill="1" applyBorder="1" applyAlignment="1">
      <alignment horizontal="left" vertical="center"/>
    </xf>
    <xf numFmtId="0" fontId="51" fillId="0" borderId="0" xfId="0" applyFont="1" applyAlignment="1" applyProtection="1">
      <alignment vertical="center"/>
      <protection locked="0"/>
    </xf>
    <xf numFmtId="0" fontId="6" fillId="2" borderId="0" xfId="0" applyFont="1" applyFill="1" applyBorder="1" applyAlignment="1">
      <alignment vertical="center"/>
    </xf>
    <xf numFmtId="0" fontId="26" fillId="2" borderId="0" xfId="1" applyFont="1" applyFill="1" applyBorder="1">
      <alignment vertical="center"/>
    </xf>
    <xf numFmtId="0" fontId="29" fillId="2" borderId="0" xfId="14" applyFont="1" applyFill="1">
      <alignment vertical="center"/>
    </xf>
    <xf numFmtId="0" fontId="21" fillId="2" borderId="0" xfId="14" applyFont="1" applyFill="1" applyAlignment="1">
      <alignment horizontal="right" vertical="center"/>
    </xf>
    <xf numFmtId="0" fontId="21" fillId="2" borderId="0" xfId="14" applyFont="1" applyFill="1" applyAlignment="1">
      <alignment horizontal="left" vertical="center"/>
    </xf>
    <xf numFmtId="0" fontId="20" fillId="2" borderId="0" xfId="14" applyFont="1" applyFill="1" applyAlignment="1">
      <alignment horizontal="left" vertical="center"/>
    </xf>
    <xf numFmtId="0" fontId="21" fillId="2" borderId="0" xfId="14" applyFont="1" applyFill="1">
      <alignment vertical="center"/>
    </xf>
    <xf numFmtId="0" fontId="28" fillId="2" borderId="0" xfId="14" applyFont="1" applyFill="1">
      <alignment vertical="center"/>
    </xf>
    <xf numFmtId="0" fontId="6" fillId="0" borderId="0" xfId="0" applyFont="1" applyAlignment="1">
      <alignment vertical="center"/>
    </xf>
    <xf numFmtId="0" fontId="20" fillId="2" borderId="0" xfId="14" applyFont="1" applyFill="1" applyAlignment="1">
      <alignment horizontal="center" vertical="center"/>
    </xf>
    <xf numFmtId="0" fontId="20" fillId="0" borderId="0" xfId="14" applyFont="1">
      <alignment vertical="center"/>
    </xf>
    <xf numFmtId="0" fontId="20" fillId="2" borderId="0" xfId="14" applyFont="1" applyFill="1">
      <alignment vertical="center"/>
    </xf>
    <xf numFmtId="0" fontId="42" fillId="0" borderId="0" xfId="0" applyFont="1" applyAlignment="1">
      <alignment vertical="center"/>
    </xf>
    <xf numFmtId="0" fontId="42" fillId="0" borderId="0" xfId="0" applyFont="1" applyAlignment="1">
      <alignment horizontal="right" vertical="center"/>
    </xf>
    <xf numFmtId="0" fontId="42"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14" applyFont="1">
      <alignment vertical="center"/>
    </xf>
    <xf numFmtId="0" fontId="39" fillId="2" borderId="0" xfId="14" applyFill="1">
      <alignment vertical="center"/>
    </xf>
    <xf numFmtId="0" fontId="25" fillId="2" borderId="0" xfId="14" applyFont="1" applyFill="1">
      <alignment vertical="center"/>
    </xf>
    <xf numFmtId="0" fontId="20" fillId="2" borderId="0" xfId="14" applyFont="1" applyFill="1" applyAlignment="1">
      <alignment vertical="top" wrapText="1" shrinkToFit="1"/>
    </xf>
    <xf numFmtId="0" fontId="52" fillId="2" borderId="0" xfId="0" applyFont="1" applyFill="1" applyAlignment="1">
      <alignment vertical="center"/>
    </xf>
    <xf numFmtId="38" fontId="0" fillId="2" borderId="0" xfId="9" applyFont="1" applyFill="1" applyBorder="1" applyAlignment="1" applyProtection="1">
      <alignment vertical="center"/>
      <protection locked="0"/>
    </xf>
    <xf numFmtId="38" fontId="0" fillId="2" borderId="0" xfId="9" applyFont="1" applyFill="1" applyBorder="1" applyAlignment="1">
      <alignment vertical="center"/>
    </xf>
    <xf numFmtId="0" fontId="43" fillId="0" borderId="0" xfId="0" applyFont="1" applyFill="1" applyBorder="1" applyAlignment="1" applyProtection="1">
      <alignment horizontal="right" vertical="center" shrinkToFit="1"/>
      <protection locked="0"/>
    </xf>
    <xf numFmtId="0" fontId="43" fillId="0" borderId="0" xfId="0" applyFont="1" applyFill="1" applyBorder="1" applyAlignment="1" applyProtection="1">
      <alignment horizontal="center" vertical="center"/>
      <protection locked="0"/>
    </xf>
    <xf numFmtId="0" fontId="43" fillId="0" borderId="0" xfId="0" applyFont="1" applyFill="1" applyBorder="1" applyAlignment="1" applyProtection="1">
      <alignment horizontal="center" vertical="center" shrinkToFit="1"/>
      <protection locked="0"/>
    </xf>
    <xf numFmtId="0" fontId="54" fillId="2" borderId="14" xfId="0" applyFont="1" applyFill="1" applyBorder="1" applyAlignment="1">
      <alignment vertical="center" wrapText="1"/>
    </xf>
    <xf numFmtId="0" fontId="54" fillId="2" borderId="2" xfId="0" applyFont="1" applyFill="1" applyBorder="1" applyAlignment="1">
      <alignment vertical="center" wrapText="1"/>
    </xf>
    <xf numFmtId="0" fontId="54" fillId="2" borderId="14" xfId="0" applyFont="1" applyFill="1" applyBorder="1" applyAlignment="1" applyProtection="1">
      <alignment vertical="center"/>
      <protection locked="0"/>
    </xf>
    <xf numFmtId="0" fontId="54" fillId="2" borderId="2" xfId="0" applyFont="1" applyFill="1" applyBorder="1" applyAlignment="1" applyProtection="1">
      <alignment vertical="center"/>
      <protection locked="0"/>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1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27" fillId="2" borderId="0" xfId="1" applyFont="1" applyFill="1" applyAlignment="1">
      <alignment horizontal="center" vertical="center"/>
    </xf>
    <xf numFmtId="0" fontId="6" fillId="2" borderId="14" xfId="0" applyFont="1" applyFill="1" applyBorder="1" applyAlignment="1">
      <alignment horizontal="center" vertical="center"/>
    </xf>
    <xf numFmtId="0" fontId="6" fillId="2" borderId="12" xfId="0" applyFont="1" applyFill="1" applyBorder="1" applyAlignment="1">
      <alignment horizontal="center" vertical="center"/>
    </xf>
    <xf numFmtId="0" fontId="20" fillId="0" borderId="4" xfId="1" applyFont="1" applyBorder="1" applyAlignment="1">
      <alignment horizontal="center" vertical="center"/>
    </xf>
    <xf numFmtId="0" fontId="20" fillId="0" borderId="4" xfId="1" applyFont="1" applyBorder="1" applyAlignment="1">
      <alignment horizontal="left" vertical="center" wrapText="1"/>
    </xf>
    <xf numFmtId="0" fontId="20" fillId="0" borderId="0" xfId="1" applyFont="1" applyAlignment="1">
      <alignment horizontal="center" vertical="center"/>
    </xf>
    <xf numFmtId="0" fontId="20" fillId="0" borderId="0" xfId="1" applyFont="1" applyAlignment="1">
      <alignment horizontal="left" vertical="center" wrapText="1"/>
    </xf>
    <xf numFmtId="0" fontId="21" fillId="0" borderId="0" xfId="1" applyFont="1" applyAlignment="1">
      <alignment horizontal="left" vertical="top" wrapText="1"/>
    </xf>
    <xf numFmtId="0" fontId="20" fillId="0" borderId="2" xfId="1" applyFont="1" applyBorder="1" applyAlignment="1">
      <alignment horizontal="left" vertical="center" wrapText="1"/>
    </xf>
    <xf numFmtId="0" fontId="20" fillId="0" borderId="3" xfId="1" applyFont="1" applyBorder="1" applyAlignment="1">
      <alignment horizontal="left" vertical="center"/>
    </xf>
    <xf numFmtId="0" fontId="20" fillId="0" borderId="4" xfId="1" applyFont="1" applyBorder="1" applyAlignment="1">
      <alignment horizontal="left" vertical="center"/>
    </xf>
    <xf numFmtId="0" fontId="20" fillId="0" borderId="5" xfId="1" applyFont="1" applyBorder="1" applyAlignment="1">
      <alignment horizontal="left" vertical="center"/>
    </xf>
    <xf numFmtId="0" fontId="20" fillId="0" borderId="6" xfId="1" applyFont="1" applyBorder="1" applyAlignment="1">
      <alignment horizontal="left" vertical="center"/>
    </xf>
    <xf numFmtId="0" fontId="20" fillId="0" borderId="1" xfId="1" applyFont="1" applyBorder="1" applyAlignment="1">
      <alignment horizontal="left" vertical="center"/>
    </xf>
    <xf numFmtId="0" fontId="20" fillId="0" borderId="7" xfId="1" applyFont="1" applyBorder="1" applyAlignment="1">
      <alignment horizontal="left" vertical="center"/>
    </xf>
    <xf numFmtId="0" fontId="20" fillId="0" borderId="2" xfId="1" applyFont="1" applyBorder="1" applyAlignment="1">
      <alignment horizontal="left" vertical="center"/>
    </xf>
    <xf numFmtId="0" fontId="20" fillId="0" borderId="8" xfId="1" applyFont="1" applyBorder="1" applyAlignment="1">
      <alignment horizontal="left" vertical="center"/>
    </xf>
    <xf numFmtId="0" fontId="20" fillId="0" borderId="13" xfId="1" applyFont="1" applyBorder="1" applyAlignment="1">
      <alignment horizontal="left" vertical="center"/>
    </xf>
    <xf numFmtId="0" fontId="20" fillId="0" borderId="8" xfId="1" applyFont="1" applyBorder="1" applyAlignment="1">
      <alignment horizontal="center" vertical="center"/>
    </xf>
    <xf numFmtId="0" fontId="20" fillId="0" borderId="13" xfId="1" applyFont="1" applyBorder="1" applyAlignment="1">
      <alignment horizontal="center" vertical="center"/>
    </xf>
    <xf numFmtId="0" fontId="20" fillId="0" borderId="9" xfId="1" applyFont="1" applyBorder="1" applyAlignment="1">
      <alignment horizontal="center" vertical="center"/>
    </xf>
    <xf numFmtId="0" fontId="20" fillId="2" borderId="4" xfId="1" applyFont="1" applyFill="1" applyBorder="1" applyAlignment="1">
      <alignment horizontal="center" vertical="center"/>
    </xf>
    <xf numFmtId="0" fontId="20" fillId="0" borderId="3" xfId="1" applyFont="1" applyBorder="1" applyAlignment="1">
      <alignment horizontal="center" vertical="center"/>
    </xf>
    <xf numFmtId="0" fontId="20" fillId="0" borderId="5" xfId="1" applyFont="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6" xfId="1" applyFont="1" applyBorder="1" applyAlignment="1">
      <alignment horizontal="center" vertical="center"/>
    </xf>
    <xf numFmtId="0" fontId="20" fillId="0" borderId="1" xfId="1" applyFont="1" applyBorder="1" applyAlignment="1">
      <alignment horizontal="center" vertical="center"/>
    </xf>
    <xf numFmtId="0" fontId="20" fillId="0" borderId="7" xfId="1" applyFont="1" applyBorder="1" applyAlignment="1">
      <alignment horizontal="center" vertical="center"/>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5" xfId="1" applyFont="1" applyBorder="1" applyAlignment="1">
      <alignment horizontal="center" vertical="center" wrapText="1"/>
    </xf>
    <xf numFmtId="0" fontId="20" fillId="0" borderId="10" xfId="1" applyFont="1" applyBorder="1" applyAlignment="1">
      <alignment horizontal="center" vertical="center" wrapText="1"/>
    </xf>
    <xf numFmtId="0" fontId="20" fillId="0" borderId="0" xfId="1" applyFont="1" applyAlignment="1">
      <alignment horizontal="center" vertical="center" wrapText="1"/>
    </xf>
    <xf numFmtId="0" fontId="20" fillId="0" borderId="11" xfId="1" applyFont="1" applyBorder="1" applyAlignment="1">
      <alignment horizontal="center" vertical="center" wrapText="1"/>
    </xf>
    <xf numFmtId="0" fontId="20" fillId="0" borderId="8" xfId="1" applyFont="1" applyBorder="1" applyAlignment="1">
      <alignment horizontal="center" vertical="center" shrinkToFit="1"/>
    </xf>
    <xf numFmtId="0" fontId="20" fillId="0" borderId="13" xfId="1" applyFont="1" applyBorder="1" applyAlignment="1">
      <alignment horizontal="center" vertical="center" shrinkToFit="1"/>
    </xf>
    <xf numFmtId="0" fontId="20" fillId="0" borderId="9" xfId="1" applyFont="1" applyBorder="1" applyAlignment="1">
      <alignment horizontal="center" vertical="center" shrinkToFit="1"/>
    </xf>
    <xf numFmtId="0" fontId="20" fillId="2" borderId="3" xfId="1" applyFont="1" applyFill="1" applyBorder="1" applyAlignment="1">
      <alignment horizontal="center" vertical="center" wrapText="1"/>
    </xf>
    <xf numFmtId="0" fontId="20" fillId="2" borderId="4" xfId="1" applyFont="1" applyFill="1" applyBorder="1" applyAlignment="1">
      <alignment horizontal="center" vertical="center" wrapText="1"/>
    </xf>
    <xf numFmtId="0" fontId="20" fillId="2" borderId="6" xfId="1" applyFont="1" applyFill="1" applyBorder="1" applyAlignment="1">
      <alignment horizontal="center" vertical="center" wrapText="1"/>
    </xf>
    <xf numFmtId="0" fontId="20" fillId="2" borderId="1" xfId="1" applyFont="1" applyFill="1" applyBorder="1" applyAlignment="1">
      <alignment horizontal="center" vertical="center" wrapText="1"/>
    </xf>
    <xf numFmtId="0" fontId="20" fillId="2" borderId="3" xfId="1" applyFont="1" applyFill="1" applyBorder="1" applyAlignment="1">
      <alignment horizontal="center" vertical="center"/>
    </xf>
    <xf numFmtId="0" fontId="20" fillId="2" borderId="6" xfId="1" applyFont="1" applyFill="1" applyBorder="1" applyAlignment="1">
      <alignment horizontal="center" vertical="center"/>
    </xf>
    <xf numFmtId="0" fontId="20" fillId="2" borderId="1" xfId="1" applyFont="1" applyFill="1" applyBorder="1" applyAlignment="1">
      <alignment horizontal="center" vertical="center"/>
    </xf>
    <xf numFmtId="0" fontId="20" fillId="2" borderId="4" xfId="1" applyFont="1" applyFill="1" applyBorder="1" applyAlignment="1">
      <alignment horizontal="left" vertical="center" shrinkToFit="1"/>
    </xf>
    <xf numFmtId="0" fontId="20" fillId="2" borderId="5" xfId="1" applyFont="1" applyFill="1" applyBorder="1" applyAlignment="1">
      <alignment horizontal="left" vertical="center" shrinkToFit="1"/>
    </xf>
    <xf numFmtId="0" fontId="20" fillId="2" borderId="3" xfId="1" applyFont="1" applyFill="1" applyBorder="1" applyAlignment="1">
      <alignment horizontal="center" vertical="center" shrinkToFit="1"/>
    </xf>
    <xf numFmtId="0" fontId="20" fillId="2" borderId="4" xfId="1" applyFont="1" applyFill="1" applyBorder="1" applyAlignment="1">
      <alignment horizontal="center" vertical="center" shrinkToFit="1"/>
    </xf>
    <xf numFmtId="0" fontId="20" fillId="2" borderId="6" xfId="1" applyFont="1" applyFill="1" applyBorder="1" applyAlignment="1">
      <alignment horizontal="center" vertical="center" shrinkToFit="1"/>
    </xf>
    <xf numFmtId="0" fontId="20" fillId="2" borderId="1" xfId="1" applyFont="1" applyFill="1" applyBorder="1" applyAlignment="1">
      <alignment horizontal="center" vertical="center" shrinkToFit="1"/>
    </xf>
    <xf numFmtId="0" fontId="20" fillId="2" borderId="1" xfId="1" applyFont="1" applyFill="1" applyBorder="1" applyAlignment="1">
      <alignment horizontal="left" vertical="center" shrinkToFit="1"/>
    </xf>
    <xf numFmtId="0" fontId="20" fillId="2" borderId="7" xfId="1" applyFont="1" applyFill="1" applyBorder="1" applyAlignment="1">
      <alignment horizontal="left" vertical="center" shrinkToFit="1"/>
    </xf>
    <xf numFmtId="179" fontId="20" fillId="2" borderId="3" xfId="1" applyNumberFormat="1" applyFont="1" applyFill="1" applyBorder="1" applyAlignment="1" applyProtection="1">
      <alignment horizontal="center" vertical="center"/>
      <protection locked="0"/>
    </xf>
    <xf numFmtId="179" fontId="20" fillId="2" borderId="4" xfId="1" applyNumberFormat="1" applyFont="1" applyFill="1" applyBorder="1" applyAlignment="1" applyProtection="1">
      <alignment horizontal="center" vertical="center"/>
      <protection locked="0"/>
    </xf>
    <xf numFmtId="179" fontId="20" fillId="2" borderId="6" xfId="1" applyNumberFormat="1" applyFont="1" applyFill="1" applyBorder="1" applyAlignment="1" applyProtection="1">
      <alignment horizontal="center" vertical="center"/>
      <protection locked="0"/>
    </xf>
    <xf numFmtId="179" fontId="20" fillId="2" borderId="1" xfId="1" applyNumberFormat="1" applyFont="1" applyFill="1" applyBorder="1" applyAlignment="1" applyProtection="1">
      <alignment horizontal="center" vertical="center"/>
      <protection locked="0"/>
    </xf>
    <xf numFmtId="0" fontId="20" fillId="2" borderId="3" xfId="1" applyFont="1" applyFill="1" applyBorder="1" applyAlignment="1" applyProtection="1">
      <alignment horizontal="center" vertical="center"/>
      <protection locked="0"/>
    </xf>
    <xf numFmtId="0" fontId="20" fillId="2" borderId="4" xfId="1" applyFont="1" applyFill="1" applyBorder="1" applyAlignment="1" applyProtection="1">
      <alignment horizontal="center" vertical="center"/>
      <protection locked="0"/>
    </xf>
    <xf numFmtId="0" fontId="20" fillId="2" borderId="5" xfId="1" applyFont="1" applyFill="1" applyBorder="1" applyAlignment="1" applyProtection="1">
      <alignment horizontal="center" vertical="center"/>
      <protection locked="0"/>
    </xf>
    <xf numFmtId="0" fontId="20" fillId="2" borderId="6" xfId="1" applyFont="1" applyFill="1" applyBorder="1" applyAlignment="1" applyProtection="1">
      <alignment horizontal="center" vertical="center"/>
      <protection locked="0"/>
    </xf>
    <xf numFmtId="0" fontId="20" fillId="2" borderId="1" xfId="1" applyFont="1" applyFill="1" applyBorder="1" applyAlignment="1" applyProtection="1">
      <alignment horizontal="center" vertical="center"/>
      <protection locked="0"/>
    </xf>
    <xf numFmtId="0" fontId="20" fillId="2" borderId="7" xfId="1" applyFont="1" applyFill="1" applyBorder="1" applyAlignment="1" applyProtection="1">
      <alignment horizontal="center" vertical="center"/>
      <protection locked="0"/>
    </xf>
    <xf numFmtId="182" fontId="20" fillId="2" borderId="4" xfId="1" applyNumberFormat="1" applyFont="1" applyFill="1" applyBorder="1" applyAlignment="1" applyProtection="1">
      <alignment horizontal="center" vertical="center"/>
      <protection locked="0"/>
    </xf>
    <xf numFmtId="182" fontId="20" fillId="2" borderId="1" xfId="1" applyNumberFormat="1" applyFont="1" applyFill="1" applyBorder="1" applyAlignment="1" applyProtection="1">
      <alignment horizontal="center" vertical="center"/>
      <protection locked="0"/>
    </xf>
    <xf numFmtId="181" fontId="20" fillId="2" borderId="3" xfId="1" applyNumberFormat="1" applyFont="1" applyFill="1" applyBorder="1" applyAlignment="1" applyProtection="1">
      <alignment horizontal="center" vertical="center"/>
      <protection locked="0"/>
    </xf>
    <xf numFmtId="0" fontId="20" fillId="2" borderId="5" xfId="1" applyFont="1" applyFill="1" applyBorder="1" applyAlignment="1">
      <alignment horizontal="center" vertical="center"/>
    </xf>
    <xf numFmtId="0" fontId="20" fillId="2" borderId="7" xfId="1" applyFont="1" applyFill="1" applyBorder="1" applyAlignment="1">
      <alignment horizontal="center" vertical="center"/>
    </xf>
    <xf numFmtId="0" fontId="20" fillId="2" borderId="8" xfId="1" applyFont="1" applyFill="1" applyBorder="1" applyAlignment="1">
      <alignment horizontal="center" vertical="center"/>
    </xf>
    <xf numFmtId="0" fontId="20" fillId="2" borderId="13" xfId="1" applyFont="1" applyFill="1" applyBorder="1" applyAlignment="1">
      <alignment horizontal="center" vertical="center"/>
    </xf>
    <xf numFmtId="0" fontId="20" fillId="2" borderId="9" xfId="1" applyFont="1" applyFill="1" applyBorder="1" applyAlignment="1">
      <alignment horizontal="center" vertical="center"/>
    </xf>
    <xf numFmtId="0" fontId="6" fillId="2" borderId="16"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4" xfId="0" applyFont="1" applyFill="1" applyBorder="1" applyAlignment="1">
      <alignment horizontal="center" vertical="top" wrapText="1"/>
    </xf>
    <xf numFmtId="0" fontId="32" fillId="2" borderId="4" xfId="0" applyFont="1" applyFill="1" applyBorder="1" applyAlignment="1">
      <alignment horizontal="left" vertical="top" wrapText="1"/>
    </xf>
    <xf numFmtId="0" fontId="32" fillId="2" borderId="0" xfId="0" applyFont="1" applyFill="1" applyAlignment="1">
      <alignment horizontal="left" vertical="top"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7" xfId="0" applyFont="1" applyFill="1" applyBorder="1" applyAlignment="1">
      <alignment horizontal="left" vertical="center" wrapText="1"/>
    </xf>
    <xf numFmtId="38" fontId="6" fillId="2" borderId="3" xfId="2" applyFont="1" applyFill="1" applyBorder="1" applyAlignment="1">
      <alignment vertical="center"/>
    </xf>
    <xf numFmtId="38" fontId="6" fillId="2" borderId="4" xfId="2" applyFont="1" applyFill="1" applyBorder="1" applyAlignment="1">
      <alignment vertical="center"/>
    </xf>
    <xf numFmtId="38" fontId="6" fillId="2" borderId="5" xfId="2" applyFont="1" applyFill="1" applyBorder="1" applyAlignment="1">
      <alignment vertical="center"/>
    </xf>
    <xf numFmtId="38" fontId="6" fillId="2" borderId="6" xfId="2" applyFont="1" applyFill="1" applyBorder="1" applyAlignment="1">
      <alignment vertical="center"/>
    </xf>
    <xf numFmtId="38" fontId="6" fillId="2" borderId="1" xfId="2" applyFont="1" applyFill="1" applyBorder="1" applyAlignment="1">
      <alignment vertical="center"/>
    </xf>
    <xf numFmtId="38" fontId="6" fillId="2" borderId="7" xfId="2" applyFont="1" applyFill="1" applyBorder="1" applyAlignment="1">
      <alignment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1" xfId="0" applyFont="1" applyFill="1" applyBorder="1" applyAlignment="1">
      <alignment vertical="center" wrapText="1"/>
    </xf>
    <xf numFmtId="0" fontId="6" fillId="2" borderId="7" xfId="0" applyFont="1" applyFill="1" applyBorder="1" applyAlignment="1">
      <alignment vertical="center" wrapText="1"/>
    </xf>
    <xf numFmtId="38" fontId="6" fillId="2" borderId="3" xfId="2" applyFont="1" applyFill="1" applyBorder="1" applyAlignment="1">
      <alignment horizontal="center" vertical="center"/>
    </xf>
    <xf numFmtId="38" fontId="6" fillId="2" borderId="4" xfId="2" applyFont="1" applyFill="1" applyBorder="1" applyAlignment="1">
      <alignment horizontal="center" vertical="center"/>
    </xf>
    <xf numFmtId="38" fontId="6" fillId="2" borderId="5" xfId="2" applyFont="1" applyFill="1" applyBorder="1" applyAlignment="1">
      <alignment horizontal="center" vertical="center"/>
    </xf>
    <xf numFmtId="38" fontId="6" fillId="2" borderId="6" xfId="2" applyFont="1" applyFill="1" applyBorder="1" applyAlignment="1">
      <alignment horizontal="center" vertical="center"/>
    </xf>
    <xf numFmtId="38" fontId="6" fillId="2" borderId="1" xfId="2" applyFont="1" applyFill="1" applyBorder="1" applyAlignment="1">
      <alignment horizontal="center" vertical="center"/>
    </xf>
    <xf numFmtId="38" fontId="6" fillId="2" borderId="7" xfId="2" applyFont="1" applyFill="1" applyBorder="1" applyAlignment="1">
      <alignment horizontal="center" vertical="center"/>
    </xf>
    <xf numFmtId="0" fontId="20" fillId="2" borderId="4" xfId="1" applyFont="1" applyFill="1" applyBorder="1" applyAlignment="1" applyProtection="1">
      <alignment horizontal="left" vertical="top" wrapText="1"/>
      <protection locked="0"/>
    </xf>
    <xf numFmtId="0" fontId="20" fillId="2" borderId="0" xfId="1" applyFont="1" applyFill="1" applyAlignment="1" applyProtection="1">
      <alignment horizontal="left" vertical="top" wrapText="1"/>
      <protection locked="0"/>
    </xf>
    <xf numFmtId="183" fontId="6" fillId="2" borderId="16" xfId="0" applyNumberFormat="1" applyFont="1" applyFill="1" applyBorder="1" applyAlignment="1">
      <alignment horizontal="center" vertical="center"/>
    </xf>
    <xf numFmtId="183" fontId="6" fillId="2" borderId="18" xfId="0" applyNumberFormat="1" applyFont="1" applyFill="1" applyBorder="1" applyAlignment="1">
      <alignment horizontal="center" vertical="center"/>
    </xf>
    <xf numFmtId="183" fontId="6" fillId="2" borderId="19" xfId="0" applyNumberFormat="1" applyFont="1" applyFill="1" applyBorder="1" applyAlignment="1">
      <alignment horizontal="center" vertical="center"/>
    </xf>
    <xf numFmtId="183" fontId="6" fillId="2" borderId="21" xfId="0" applyNumberFormat="1" applyFont="1" applyFill="1" applyBorder="1" applyAlignment="1">
      <alignment horizontal="center" vertical="center"/>
    </xf>
    <xf numFmtId="0" fontId="42" fillId="0" borderId="8" xfId="0" quotePrefix="1" applyFont="1" applyBorder="1" applyAlignment="1">
      <alignment horizontal="center" vertical="center" wrapText="1"/>
    </xf>
    <xf numFmtId="0" fontId="42" fillId="0" borderId="13" xfId="0" quotePrefix="1" applyFont="1" applyBorder="1" applyAlignment="1">
      <alignment horizontal="center" vertical="center" wrapText="1"/>
    </xf>
    <xf numFmtId="0" fontId="42" fillId="0" borderId="9" xfId="0" quotePrefix="1" applyFont="1" applyBorder="1" applyAlignment="1">
      <alignment horizontal="center" vertical="center" wrapText="1"/>
    </xf>
    <xf numFmtId="0" fontId="20" fillId="2" borderId="26" xfId="1" applyFont="1" applyFill="1" applyBorder="1" applyAlignment="1" applyProtection="1">
      <alignment horizontal="center" vertical="center"/>
      <protection locked="0"/>
    </xf>
    <xf numFmtId="0" fontId="20" fillId="2" borderId="27" xfId="1" applyFont="1" applyFill="1" applyBorder="1" applyAlignment="1" applyProtection="1">
      <alignment horizontal="center" vertical="center"/>
      <protection locked="0"/>
    </xf>
    <xf numFmtId="0" fontId="20" fillId="2" borderId="4" xfId="1" applyFont="1" applyFill="1" applyBorder="1" applyAlignment="1">
      <alignment vertical="center" wrapText="1"/>
    </xf>
    <xf numFmtId="0" fontId="20" fillId="2" borderId="4" xfId="1" applyFont="1" applyFill="1" applyBorder="1">
      <alignment vertical="center"/>
    </xf>
    <xf numFmtId="0" fontId="20" fillId="2" borderId="5" xfId="1" applyFont="1" applyFill="1" applyBorder="1">
      <alignment vertical="center"/>
    </xf>
    <xf numFmtId="0" fontId="20" fillId="2" borderId="1" xfId="1" applyFont="1" applyFill="1" applyBorder="1">
      <alignment vertical="center"/>
    </xf>
    <xf numFmtId="0" fontId="20" fillId="2" borderId="7" xfId="1" applyFont="1" applyFill="1" applyBorder="1">
      <alignment vertical="center"/>
    </xf>
    <xf numFmtId="0" fontId="20" fillId="2" borderId="4" xfId="1" applyFont="1" applyFill="1" applyBorder="1" applyAlignment="1">
      <alignment horizontal="left" vertical="center" wrapText="1"/>
    </xf>
    <xf numFmtId="0" fontId="20" fillId="2" borderId="5"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11" xfId="1" applyFont="1" applyFill="1" applyBorder="1" applyAlignment="1">
      <alignment horizontal="left" vertical="center" wrapText="1"/>
    </xf>
    <xf numFmtId="0" fontId="30" fillId="2" borderId="8" xfId="1" applyFont="1" applyFill="1" applyBorder="1" applyAlignment="1">
      <alignment horizontal="center" vertical="center" wrapText="1"/>
    </xf>
    <xf numFmtId="0" fontId="30" fillId="2" borderId="13" xfId="1" applyFont="1" applyFill="1" applyBorder="1" applyAlignment="1">
      <alignment horizontal="center" vertical="center" wrapText="1"/>
    </xf>
    <xf numFmtId="0" fontId="30" fillId="2" borderId="9" xfId="1" applyFont="1" applyFill="1" applyBorder="1" applyAlignment="1">
      <alignment horizontal="center" vertical="center" wrapText="1"/>
    </xf>
    <xf numFmtId="0" fontId="20" fillId="2" borderId="2" xfId="1" applyFont="1" applyFill="1" applyBorder="1" applyAlignment="1">
      <alignment horizontal="center" vertical="center"/>
    </xf>
    <xf numFmtId="0" fontId="20" fillId="2" borderId="5" xfId="1" applyFont="1" applyFill="1" applyBorder="1" applyAlignment="1">
      <alignment horizontal="center" vertical="center" wrapText="1"/>
    </xf>
    <xf numFmtId="0" fontId="20" fillId="2" borderId="7" xfId="1" applyFont="1" applyFill="1" applyBorder="1" applyAlignment="1">
      <alignment horizontal="center" vertical="center" wrapText="1"/>
    </xf>
    <xf numFmtId="180" fontId="20" fillId="2" borderId="3" xfId="1" applyNumberFormat="1" applyFont="1" applyFill="1" applyBorder="1" applyAlignment="1">
      <alignment horizontal="center" vertical="center" wrapText="1"/>
    </xf>
    <xf numFmtId="180" fontId="20" fillId="2" borderId="4" xfId="1" applyNumberFormat="1" applyFont="1" applyFill="1" applyBorder="1" applyAlignment="1">
      <alignment horizontal="center" vertical="center" wrapText="1"/>
    </xf>
    <xf numFmtId="180" fontId="20" fillId="2" borderId="5" xfId="1" applyNumberFormat="1" applyFont="1" applyFill="1" applyBorder="1" applyAlignment="1">
      <alignment horizontal="center" vertical="center" wrapText="1"/>
    </xf>
    <xf numFmtId="180" fontId="20" fillId="2" borderId="6" xfId="1" applyNumberFormat="1" applyFont="1" applyFill="1" applyBorder="1" applyAlignment="1">
      <alignment horizontal="center" vertical="center" wrapText="1"/>
    </xf>
    <xf numFmtId="180" fontId="20" fillId="2" borderId="1" xfId="1" applyNumberFormat="1" applyFont="1" applyFill="1" applyBorder="1" applyAlignment="1">
      <alignment horizontal="center" vertical="center" wrapText="1"/>
    </xf>
    <xf numFmtId="180" fontId="20" fillId="2" borderId="7" xfId="1" applyNumberFormat="1" applyFont="1" applyFill="1" applyBorder="1" applyAlignment="1">
      <alignment horizontal="center" vertical="center" wrapText="1"/>
    </xf>
    <xf numFmtId="0" fontId="20" fillId="0" borderId="3" xfId="1" applyFont="1" applyBorder="1" applyAlignment="1">
      <alignment horizontal="left" vertical="center" wrapText="1"/>
    </xf>
    <xf numFmtId="0" fontId="20" fillId="0" borderId="5" xfId="1" applyFont="1" applyBorder="1" applyAlignment="1">
      <alignment horizontal="left" vertical="center" wrapText="1"/>
    </xf>
    <xf numFmtId="0" fontId="20" fillId="0" borderId="6" xfId="1" applyFont="1" applyBorder="1" applyAlignment="1">
      <alignment horizontal="left" vertical="center" wrapText="1"/>
    </xf>
    <xf numFmtId="0" fontId="20" fillId="0" borderId="1" xfId="1" applyFont="1" applyBorder="1" applyAlignment="1">
      <alignment horizontal="left" vertical="center" wrapText="1"/>
    </xf>
    <xf numFmtId="0" fontId="20" fillId="0" borderId="7" xfId="1" applyFont="1" applyBorder="1" applyAlignment="1">
      <alignment horizontal="left" vertical="center" wrapText="1"/>
    </xf>
    <xf numFmtId="0" fontId="20" fillId="2" borderId="14" xfId="1" applyFont="1" applyFill="1" applyBorder="1" applyAlignment="1">
      <alignment horizontal="center" vertical="center" wrapText="1"/>
    </xf>
    <xf numFmtId="0" fontId="20" fillId="2" borderId="12" xfId="1" applyFont="1" applyFill="1" applyBorder="1" applyAlignment="1">
      <alignment horizontal="center" vertical="center" wrapText="1"/>
    </xf>
    <xf numFmtId="0" fontId="20" fillId="2" borderId="10" xfId="1" applyFont="1" applyFill="1" applyBorder="1" applyAlignment="1">
      <alignment horizontal="center" vertical="center"/>
    </xf>
    <xf numFmtId="0" fontId="20" fillId="2" borderId="11" xfId="1" applyFont="1" applyFill="1" applyBorder="1" applyAlignment="1">
      <alignment horizontal="center" vertical="center"/>
    </xf>
    <xf numFmtId="0" fontId="20" fillId="2" borderId="10"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11" xfId="1" applyFont="1" applyFill="1" applyBorder="1" applyAlignment="1">
      <alignment horizontal="center" vertical="center" wrapText="1"/>
    </xf>
    <xf numFmtId="0" fontId="43" fillId="2" borderId="3" xfId="0" applyFont="1" applyFill="1" applyBorder="1" applyAlignment="1">
      <alignment horizontal="center" vertical="center" wrapText="1"/>
    </xf>
    <xf numFmtId="0" fontId="43" fillId="2" borderId="4" xfId="0" applyFont="1" applyFill="1" applyBorder="1" applyAlignment="1">
      <alignment horizontal="center" vertical="center" wrapText="1"/>
    </xf>
    <xf numFmtId="0" fontId="43" fillId="2" borderId="5" xfId="0" applyFont="1" applyFill="1" applyBorder="1" applyAlignment="1">
      <alignment horizontal="center" vertical="center" wrapText="1"/>
    </xf>
    <xf numFmtId="0" fontId="43" fillId="2" borderId="6"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2" borderId="7" xfId="0" applyFont="1" applyFill="1" applyBorder="1" applyAlignment="1">
      <alignment horizontal="center" vertical="center" wrapText="1"/>
    </xf>
    <xf numFmtId="0" fontId="22" fillId="2" borderId="4" xfId="1" applyFont="1" applyFill="1" applyBorder="1" applyAlignment="1">
      <alignment vertical="center" wrapText="1"/>
    </xf>
    <xf numFmtId="0" fontId="22" fillId="2" borderId="5" xfId="1" applyFont="1" applyFill="1" applyBorder="1" applyAlignment="1">
      <alignment vertical="center" wrapText="1"/>
    </xf>
    <xf numFmtId="0" fontId="22" fillId="2" borderId="1" xfId="1" applyFont="1" applyFill="1" applyBorder="1" applyAlignment="1">
      <alignment vertical="center" wrapText="1"/>
    </xf>
    <xf numFmtId="0" fontId="22" fillId="2" borderId="7" xfId="1" applyFont="1" applyFill="1" applyBorder="1" applyAlignment="1">
      <alignment vertical="center" wrapText="1"/>
    </xf>
    <xf numFmtId="0" fontId="22" fillId="2" borderId="4" xfId="1"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20" fillId="2" borderId="0" xfId="14" applyFont="1" applyFill="1" applyAlignment="1">
      <alignment horizontal="center" vertical="center"/>
    </xf>
    <xf numFmtId="0" fontId="6" fillId="2" borderId="2" xfId="14" applyFont="1" applyFill="1" applyBorder="1" applyAlignment="1">
      <alignment horizontal="center" vertical="center"/>
    </xf>
    <xf numFmtId="0" fontId="6" fillId="0" borderId="4" xfId="0" applyFont="1" applyBorder="1" applyAlignment="1">
      <alignment horizontal="center" vertical="center"/>
    </xf>
    <xf numFmtId="0" fontId="20" fillId="2" borderId="3" xfId="14" applyFont="1" applyFill="1" applyBorder="1" applyAlignment="1">
      <alignment horizontal="center" vertical="center"/>
    </xf>
    <xf numFmtId="0" fontId="20" fillId="2" borderId="4" xfId="14" applyFont="1" applyFill="1" applyBorder="1" applyAlignment="1">
      <alignment horizontal="center" vertical="center"/>
    </xf>
    <xf numFmtId="0" fontId="20" fillId="2" borderId="5" xfId="14" applyFont="1" applyFill="1" applyBorder="1" applyAlignment="1">
      <alignment horizontal="center" vertical="center"/>
    </xf>
    <xf numFmtId="0" fontId="20" fillId="2" borderId="6" xfId="14" applyFont="1" applyFill="1" applyBorder="1" applyAlignment="1">
      <alignment horizontal="center" vertical="center"/>
    </xf>
    <xf numFmtId="0" fontId="20" fillId="2" borderId="1" xfId="14" applyFont="1" applyFill="1" applyBorder="1" applyAlignment="1">
      <alignment horizontal="center" vertical="center"/>
    </xf>
    <xf numFmtId="0" fontId="20" fillId="2" borderId="7" xfId="14" applyFont="1" applyFill="1" applyBorder="1" applyAlignment="1">
      <alignment horizontal="center" vertical="center"/>
    </xf>
    <xf numFmtId="0" fontId="6" fillId="2" borderId="3" xfId="14" applyFont="1" applyFill="1" applyBorder="1" applyAlignment="1">
      <alignment horizontal="center" vertical="center"/>
    </xf>
    <xf numFmtId="0" fontId="6" fillId="2" borderId="4" xfId="14" applyFont="1" applyFill="1" applyBorder="1" applyAlignment="1">
      <alignment horizontal="center" vertical="center"/>
    </xf>
    <xf numFmtId="0" fontId="6" fillId="2" borderId="5" xfId="14" applyFont="1" applyFill="1" applyBorder="1" applyAlignment="1">
      <alignment horizontal="center" vertical="center"/>
    </xf>
    <xf numFmtId="0" fontId="6" fillId="2" borderId="6" xfId="14" applyFont="1" applyFill="1" applyBorder="1" applyAlignment="1">
      <alignment horizontal="center" vertical="center"/>
    </xf>
    <xf numFmtId="0" fontId="6" fillId="2" borderId="1" xfId="14" applyFont="1" applyFill="1" applyBorder="1" applyAlignment="1">
      <alignment horizontal="center" vertical="center"/>
    </xf>
    <xf numFmtId="0" fontId="6" fillId="2" borderId="7" xfId="14"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Alignment="1">
      <alignment horizontal="center" vertical="center" wrapText="1"/>
    </xf>
    <xf numFmtId="0" fontId="6" fillId="2" borderId="11" xfId="0" applyFont="1" applyFill="1" applyBorder="1" applyAlignment="1">
      <alignment horizontal="center" vertical="center" wrapText="1"/>
    </xf>
    <xf numFmtId="0" fontId="22" fillId="2" borderId="1" xfId="1" applyFont="1" applyFill="1" applyBorder="1" applyAlignment="1">
      <alignment horizontal="left" vertical="center" wrapText="1"/>
    </xf>
    <xf numFmtId="0" fontId="6" fillId="2" borderId="26" xfId="14" applyFont="1" applyFill="1" applyBorder="1" applyAlignment="1" applyProtection="1">
      <alignment horizontal="center" vertical="center"/>
      <protection locked="0"/>
    </xf>
    <xf numFmtId="0" fontId="6" fillId="2" borderId="27" xfId="14" applyFont="1" applyFill="1" applyBorder="1" applyAlignment="1" applyProtection="1">
      <alignment horizontal="center" vertical="center"/>
      <protection locked="0"/>
    </xf>
    <xf numFmtId="0" fontId="6" fillId="2" borderId="115" xfId="14" quotePrefix="1" applyFont="1" applyFill="1" applyBorder="1" applyAlignment="1">
      <alignment horizontal="center" vertical="center" wrapText="1"/>
    </xf>
    <xf numFmtId="0" fontId="6" fillId="2" borderId="116" xfId="14" quotePrefix="1" applyFont="1" applyFill="1" applyBorder="1" applyAlignment="1">
      <alignment horizontal="center" vertical="center" wrapText="1"/>
    </xf>
    <xf numFmtId="0" fontId="6" fillId="2" borderId="4" xfId="14" applyFont="1" applyFill="1" applyBorder="1" applyAlignment="1">
      <alignment horizontal="left" vertical="center" wrapText="1"/>
    </xf>
    <xf numFmtId="0" fontId="6" fillId="2" borderId="5" xfId="14" applyFont="1" applyFill="1" applyBorder="1" applyAlignment="1">
      <alignment horizontal="left" vertical="center" wrapText="1"/>
    </xf>
    <xf numFmtId="0" fontId="6" fillId="2" borderId="1" xfId="14" applyFont="1" applyFill="1" applyBorder="1" applyAlignment="1">
      <alignment horizontal="left" vertical="center" wrapText="1"/>
    </xf>
    <xf numFmtId="0" fontId="6" fillId="2" borderId="7" xfId="14" applyFont="1" applyFill="1" applyBorder="1" applyAlignment="1">
      <alignment horizontal="left" vertical="center" wrapText="1"/>
    </xf>
    <xf numFmtId="0" fontId="20" fillId="2" borderId="3" xfId="14" applyFont="1" applyFill="1" applyBorder="1" applyAlignment="1">
      <alignment horizontal="left" vertical="center" wrapText="1"/>
    </xf>
    <xf numFmtId="0" fontId="20" fillId="2" borderId="4" xfId="14" applyFont="1" applyFill="1" applyBorder="1" applyAlignment="1">
      <alignment horizontal="left" vertical="center" wrapText="1"/>
    </xf>
    <xf numFmtId="0" fontId="20" fillId="2" borderId="5" xfId="14" applyFont="1" applyFill="1" applyBorder="1" applyAlignment="1">
      <alignment horizontal="left" vertical="center" wrapText="1"/>
    </xf>
    <xf numFmtId="0" fontId="20" fillId="2" borderId="10" xfId="14" applyFont="1" applyFill="1" applyBorder="1" applyAlignment="1">
      <alignment horizontal="left" vertical="center" wrapText="1"/>
    </xf>
    <xf numFmtId="0" fontId="20" fillId="2" borderId="0" xfId="14" applyFont="1" applyFill="1" applyAlignment="1">
      <alignment horizontal="left" vertical="center" wrapText="1"/>
    </xf>
    <xf numFmtId="0" fontId="20" fillId="2" borderId="1" xfId="14" applyFont="1" applyFill="1" applyBorder="1" applyAlignment="1">
      <alignment horizontal="left" vertical="center" wrapText="1"/>
    </xf>
    <xf numFmtId="0" fontId="20" fillId="2" borderId="7" xfId="14" applyFont="1" applyFill="1" applyBorder="1" applyAlignment="1">
      <alignment horizontal="left" vertical="center" wrapText="1"/>
    </xf>
    <xf numFmtId="0" fontId="20" fillId="2" borderId="2" xfId="14" applyFont="1" applyFill="1" applyBorder="1" applyAlignment="1">
      <alignment horizontal="center" vertical="center" wrapText="1"/>
    </xf>
    <xf numFmtId="0" fontId="28" fillId="2" borderId="12" xfId="14" applyFont="1" applyFill="1" applyBorder="1" applyAlignment="1">
      <alignment horizontal="center" vertical="center" wrapText="1"/>
    </xf>
    <xf numFmtId="0" fontId="28" fillId="2" borderId="2" xfId="14" applyFont="1" applyFill="1" applyBorder="1" applyAlignment="1">
      <alignment horizontal="center" vertical="center" wrapText="1"/>
    </xf>
    <xf numFmtId="0" fontId="20" fillId="2" borderId="2" xfId="14" applyFont="1" applyFill="1" applyBorder="1" applyAlignment="1">
      <alignment horizontal="center" vertical="center"/>
    </xf>
    <xf numFmtId="0" fontId="22" fillId="2" borderId="9" xfId="1" applyFont="1" applyFill="1" applyBorder="1" applyAlignment="1">
      <alignment horizontal="left" vertical="center" wrapText="1"/>
    </xf>
    <xf numFmtId="0" fontId="22" fillId="2" borderId="2" xfId="1" applyFont="1" applyFill="1" applyBorder="1" applyAlignment="1">
      <alignment horizontal="left" vertical="center" wrapText="1"/>
    </xf>
    <xf numFmtId="0" fontId="6" fillId="2" borderId="3" xfId="14" applyFont="1" applyFill="1" applyBorder="1" applyAlignment="1" applyProtection="1">
      <alignment horizontal="center" vertical="center"/>
      <protection locked="0"/>
    </xf>
    <xf numFmtId="0" fontId="6" fillId="2" borderId="6" xfId="14" applyFont="1" applyFill="1" applyBorder="1" applyAlignment="1" applyProtection="1">
      <alignment horizontal="center" vertical="center"/>
      <protection locked="0"/>
    </xf>
    <xf numFmtId="0" fontId="6" fillId="2" borderId="115" xfId="14" quotePrefix="1" applyFont="1" applyFill="1" applyBorder="1" applyAlignment="1">
      <alignment horizontal="center" vertical="center"/>
    </xf>
    <xf numFmtId="0" fontId="6" fillId="2" borderId="116" xfId="14" quotePrefix="1" applyFont="1" applyFill="1" applyBorder="1" applyAlignment="1">
      <alignment horizontal="center" vertical="center"/>
    </xf>
    <xf numFmtId="0" fontId="41" fillId="0" borderId="4" xfId="14" applyFont="1" applyBorder="1" applyAlignment="1">
      <alignment horizontal="center" vertical="center"/>
    </xf>
    <xf numFmtId="0" fontId="41" fillId="0" borderId="1" xfId="14" applyFont="1" applyBorder="1" applyAlignment="1">
      <alignment horizontal="center" vertical="center"/>
    </xf>
    <xf numFmtId="0" fontId="6" fillId="2" borderId="4" xfId="14" applyFont="1" applyFill="1" applyBorder="1" applyAlignment="1">
      <alignment horizontal="center" vertical="center" wrapText="1"/>
    </xf>
    <xf numFmtId="0" fontId="6" fillId="2" borderId="5" xfId="14" applyFont="1" applyFill="1" applyBorder="1" applyAlignment="1">
      <alignment horizontal="center" vertical="center" wrapText="1"/>
    </xf>
    <xf numFmtId="0" fontId="6" fillId="2" borderId="1" xfId="14" applyFont="1" applyFill="1" applyBorder="1" applyAlignment="1">
      <alignment horizontal="center" vertical="center" wrapText="1"/>
    </xf>
    <xf numFmtId="0" fontId="6" fillId="2" borderId="7" xfId="14" applyFont="1" applyFill="1" applyBorder="1" applyAlignment="1">
      <alignment horizontal="center" vertical="center" wrapText="1"/>
    </xf>
    <xf numFmtId="49" fontId="43" fillId="2" borderId="3" xfId="0" applyNumberFormat="1" applyFont="1" applyFill="1" applyBorder="1" applyAlignment="1" applyProtection="1">
      <alignment horizontal="center" vertical="center" wrapText="1"/>
      <protection locked="0"/>
    </xf>
    <xf numFmtId="49" fontId="43" fillId="2" borderId="4" xfId="0" applyNumberFormat="1" applyFont="1" applyFill="1" applyBorder="1" applyAlignment="1" applyProtection="1">
      <alignment horizontal="center" vertical="center" wrapText="1"/>
      <protection locked="0"/>
    </xf>
    <xf numFmtId="49" fontId="43" fillId="2" borderId="5" xfId="0" applyNumberFormat="1" applyFont="1" applyFill="1" applyBorder="1" applyAlignment="1" applyProtection="1">
      <alignment horizontal="center" vertical="center" wrapText="1"/>
      <protection locked="0"/>
    </xf>
    <xf numFmtId="49" fontId="43" fillId="2" borderId="6" xfId="0" applyNumberFormat="1" applyFont="1" applyFill="1" applyBorder="1" applyAlignment="1" applyProtection="1">
      <alignment horizontal="center" vertical="center" wrapText="1"/>
      <protection locked="0"/>
    </xf>
    <xf numFmtId="49" fontId="43" fillId="2" borderId="1" xfId="0" applyNumberFormat="1" applyFont="1" applyFill="1" applyBorder="1" applyAlignment="1" applyProtection="1">
      <alignment horizontal="center" vertical="center" wrapText="1"/>
      <protection locked="0"/>
    </xf>
    <xf numFmtId="49" fontId="43" fillId="2" borderId="7" xfId="0" applyNumberFormat="1" applyFont="1" applyFill="1" applyBorder="1" applyAlignment="1" applyProtection="1">
      <alignment horizontal="center" vertical="center" wrapText="1"/>
      <protection locked="0"/>
    </xf>
    <xf numFmtId="0" fontId="43" fillId="2" borderId="3" xfId="0" applyFont="1" applyFill="1" applyBorder="1" applyAlignment="1">
      <alignment horizontal="center" vertical="center" shrinkToFit="1"/>
    </xf>
    <xf numFmtId="0" fontId="43" fillId="2" borderId="4" xfId="0" applyFont="1" applyFill="1" applyBorder="1" applyAlignment="1">
      <alignment horizontal="center" vertical="center" shrinkToFit="1"/>
    </xf>
    <xf numFmtId="0" fontId="43" fillId="2" borderId="5" xfId="0" applyFont="1" applyFill="1" applyBorder="1" applyAlignment="1">
      <alignment horizontal="center" vertical="center" shrinkToFit="1"/>
    </xf>
    <xf numFmtId="0" fontId="43" fillId="2" borderId="6" xfId="0" applyFont="1" applyFill="1" applyBorder="1" applyAlignment="1">
      <alignment horizontal="center" vertical="center" shrinkToFit="1"/>
    </xf>
    <xf numFmtId="0" fontId="43" fillId="2" borderId="1" xfId="0" applyFont="1" applyFill="1" applyBorder="1" applyAlignment="1">
      <alignment horizontal="center" vertical="center" shrinkToFit="1"/>
    </xf>
    <xf numFmtId="0" fontId="43" fillId="2" borderId="7" xfId="0" applyFont="1" applyFill="1" applyBorder="1" applyAlignment="1">
      <alignment horizontal="center" vertical="center" shrinkToFit="1"/>
    </xf>
    <xf numFmtId="49" fontId="43" fillId="2" borderId="3" xfId="0" applyNumberFormat="1" applyFont="1" applyFill="1" applyBorder="1" applyAlignment="1" applyProtection="1">
      <alignment horizontal="center" vertical="center"/>
      <protection locked="0"/>
    </xf>
    <xf numFmtId="49" fontId="43" fillId="2" borderId="4" xfId="0" applyNumberFormat="1" applyFont="1" applyFill="1" applyBorder="1" applyAlignment="1" applyProtection="1">
      <alignment horizontal="center" vertical="center"/>
      <protection locked="0"/>
    </xf>
    <xf numFmtId="49" fontId="43" fillId="2" borderId="5" xfId="0" applyNumberFormat="1" applyFont="1" applyFill="1" applyBorder="1" applyAlignment="1" applyProtection="1">
      <alignment horizontal="center" vertical="center"/>
      <protection locked="0"/>
    </xf>
    <xf numFmtId="49" fontId="43" fillId="2" borderId="6" xfId="0" applyNumberFormat="1" applyFont="1" applyFill="1" applyBorder="1" applyAlignment="1" applyProtection="1">
      <alignment horizontal="center" vertical="center"/>
      <protection locked="0"/>
    </xf>
    <xf numFmtId="49" fontId="43" fillId="2" borderId="1" xfId="0" applyNumberFormat="1" applyFont="1" applyFill="1" applyBorder="1" applyAlignment="1" applyProtection="1">
      <alignment horizontal="center" vertical="center"/>
      <protection locked="0"/>
    </xf>
    <xf numFmtId="49" fontId="43" fillId="2" borderId="7" xfId="0" applyNumberFormat="1" applyFont="1" applyFill="1" applyBorder="1" applyAlignment="1" applyProtection="1">
      <alignment horizontal="center" vertical="center"/>
      <protection locked="0"/>
    </xf>
    <xf numFmtId="180" fontId="45" fillId="0" borderId="2" xfId="0" applyNumberFormat="1" applyFont="1" applyBorder="1" applyAlignment="1">
      <alignment horizontal="center" vertical="center" shrinkToFit="1"/>
    </xf>
    <xf numFmtId="0" fontId="45" fillId="2" borderId="4" xfId="0" applyFont="1" applyFill="1" applyBorder="1" applyAlignment="1">
      <alignment horizontal="center" vertical="center" shrinkToFit="1"/>
    </xf>
    <xf numFmtId="0" fontId="45" fillId="2" borderId="5" xfId="0" applyFont="1" applyFill="1" applyBorder="1" applyAlignment="1">
      <alignment horizontal="center" vertical="center" shrinkToFit="1"/>
    </xf>
    <xf numFmtId="0" fontId="45" fillId="2" borderId="1" xfId="0" applyFont="1" applyFill="1" applyBorder="1" applyAlignment="1">
      <alignment horizontal="center" vertical="center" shrinkToFit="1"/>
    </xf>
    <xf numFmtId="0" fontId="45" fillId="2" borderId="7" xfId="0" applyFont="1" applyFill="1" applyBorder="1" applyAlignment="1">
      <alignment horizontal="center" vertical="center" shrinkToFit="1"/>
    </xf>
    <xf numFmtId="0" fontId="43" fillId="2" borderId="3" xfId="0" applyFont="1" applyFill="1" applyBorder="1" applyAlignment="1">
      <alignment horizontal="center" vertical="center"/>
    </xf>
    <xf numFmtId="0" fontId="43" fillId="2" borderId="5" xfId="0" applyFont="1" applyFill="1" applyBorder="1" applyAlignment="1">
      <alignment horizontal="center" vertical="center"/>
    </xf>
    <xf numFmtId="0" fontId="43" fillId="2" borderId="10" xfId="0" applyFont="1" applyFill="1" applyBorder="1" applyAlignment="1">
      <alignment horizontal="center" vertical="center"/>
    </xf>
    <xf numFmtId="0" fontId="43" fillId="2" borderId="11" xfId="0" applyFont="1" applyFill="1" applyBorder="1" applyAlignment="1">
      <alignment horizontal="center" vertical="center"/>
    </xf>
    <xf numFmtId="0" fontId="43" fillId="2" borderId="6" xfId="0" applyFont="1" applyFill="1" applyBorder="1" applyAlignment="1">
      <alignment horizontal="center" vertical="center"/>
    </xf>
    <xf numFmtId="0" fontId="43" fillId="2" borderId="7" xfId="0" applyFont="1" applyFill="1" applyBorder="1" applyAlignment="1">
      <alignment horizontal="center" vertical="center"/>
    </xf>
    <xf numFmtId="0" fontId="43" fillId="2" borderId="10" xfId="0" applyFont="1" applyFill="1" applyBorder="1" applyAlignment="1">
      <alignment horizontal="center" vertical="center" wrapText="1"/>
    </xf>
    <xf numFmtId="0" fontId="43" fillId="2" borderId="0" xfId="0" applyFont="1" applyFill="1" applyBorder="1" applyAlignment="1">
      <alignment horizontal="center" vertical="center" wrapText="1"/>
    </xf>
    <xf numFmtId="0" fontId="43" fillId="2" borderId="11" xfId="0" applyFont="1" applyFill="1" applyBorder="1" applyAlignment="1">
      <alignment horizontal="center" vertical="center" wrapText="1"/>
    </xf>
    <xf numFmtId="0" fontId="43" fillId="2" borderId="8" xfId="0" applyFont="1" applyFill="1" applyBorder="1" applyAlignment="1">
      <alignment horizontal="center" vertical="center" shrinkToFit="1"/>
    </xf>
    <xf numFmtId="0" fontId="43" fillId="2" borderId="13" xfId="0" applyFont="1" applyFill="1" applyBorder="1" applyAlignment="1">
      <alignment horizontal="center" vertical="center" shrinkToFit="1"/>
    </xf>
    <xf numFmtId="0" fontId="43" fillId="2" borderId="9" xfId="0" applyFont="1" applyFill="1" applyBorder="1" applyAlignment="1">
      <alignment horizontal="center" vertical="center" shrinkToFit="1"/>
    </xf>
    <xf numFmtId="0" fontId="43"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4" fillId="2" borderId="5" xfId="0" applyFont="1" applyFill="1" applyBorder="1" applyAlignment="1">
      <alignment horizontal="center" vertical="center" wrapText="1"/>
    </xf>
    <xf numFmtId="0" fontId="44" fillId="2" borderId="6"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7" xfId="0" applyFont="1" applyFill="1" applyBorder="1" applyAlignment="1">
      <alignment horizontal="center" vertical="center" wrapText="1"/>
    </xf>
    <xf numFmtId="0" fontId="43" fillId="2" borderId="9" xfId="0" applyFont="1" applyFill="1" applyBorder="1" applyAlignment="1">
      <alignment horizontal="center" vertical="center" wrapText="1"/>
    </xf>
    <xf numFmtId="0" fontId="45" fillId="2" borderId="10" xfId="0" applyFont="1" applyFill="1" applyBorder="1" applyAlignment="1" applyProtection="1">
      <alignment horizontal="center" vertical="center"/>
      <protection locked="0"/>
    </xf>
    <xf numFmtId="0" fontId="45" fillId="2" borderId="0" xfId="0" applyFont="1" applyFill="1" applyBorder="1" applyAlignment="1" applyProtection="1">
      <alignment horizontal="center" vertical="center"/>
      <protection locked="0"/>
    </xf>
    <xf numFmtId="0" fontId="45" fillId="2" borderId="11" xfId="0" applyFont="1" applyFill="1" applyBorder="1" applyAlignment="1" applyProtection="1">
      <alignment horizontal="center" vertical="center"/>
      <protection locked="0"/>
    </xf>
    <xf numFmtId="0" fontId="45" fillId="2" borderId="6" xfId="0" applyFont="1" applyFill="1" applyBorder="1" applyAlignment="1" applyProtection="1">
      <alignment horizontal="center" vertical="center"/>
      <protection locked="0"/>
    </xf>
    <xf numFmtId="0" fontId="45" fillId="2" borderId="1" xfId="0" applyFont="1" applyFill="1" applyBorder="1" applyAlignment="1" applyProtection="1">
      <alignment horizontal="center" vertical="center"/>
      <protection locked="0"/>
    </xf>
    <xf numFmtId="0" fontId="45" fillId="2" borderId="7" xfId="0" applyFont="1" applyFill="1" applyBorder="1" applyAlignment="1" applyProtection="1">
      <alignment horizontal="center" vertical="center"/>
      <protection locked="0"/>
    </xf>
    <xf numFmtId="0" fontId="43" fillId="2" borderId="2" xfId="0" applyFont="1" applyFill="1" applyBorder="1" applyAlignment="1">
      <alignment horizontal="left" vertical="center" wrapText="1"/>
    </xf>
    <xf numFmtId="0" fontId="53" fillId="2" borderId="2" xfId="0" applyFont="1" applyFill="1" applyBorder="1" applyAlignment="1">
      <alignment horizontal="center" vertical="center" wrapText="1"/>
    </xf>
    <xf numFmtId="0" fontId="43" fillId="2" borderId="2" xfId="0" applyFont="1" applyFill="1" applyBorder="1" applyAlignment="1" applyProtection="1">
      <alignment horizontal="center" vertical="center"/>
      <protection locked="0"/>
    </xf>
    <xf numFmtId="180" fontId="45" fillId="2" borderId="2" xfId="0" applyNumberFormat="1" applyFont="1" applyFill="1" applyBorder="1" applyAlignment="1">
      <alignment horizontal="center" vertical="center" shrinkToFit="1"/>
    </xf>
    <xf numFmtId="0" fontId="43" fillId="2" borderId="2" xfId="0" applyFont="1" applyFill="1" applyBorder="1" applyAlignment="1">
      <alignment horizontal="center" vertical="center"/>
    </xf>
    <xf numFmtId="0" fontId="45" fillId="2" borderId="2" xfId="0" applyFont="1" applyFill="1" applyBorder="1" applyAlignment="1" applyProtection="1">
      <alignment horizontal="center" vertical="center"/>
      <protection locked="0"/>
    </xf>
    <xf numFmtId="0" fontId="53" fillId="2" borderId="2" xfId="0" applyFont="1" applyFill="1" applyBorder="1" applyAlignment="1">
      <alignment horizontal="center" vertical="center"/>
    </xf>
    <xf numFmtId="0" fontId="43" fillId="2" borderId="14" xfId="0" applyFont="1" applyFill="1" applyBorder="1" applyAlignment="1">
      <alignment horizontal="center" vertical="center" wrapText="1"/>
    </xf>
    <xf numFmtId="0" fontId="43" fillId="2" borderId="12" xfId="0" applyFont="1" applyFill="1" applyBorder="1" applyAlignment="1">
      <alignment horizontal="center" vertical="center" wrapText="1"/>
    </xf>
    <xf numFmtId="0" fontId="43" fillId="2" borderId="3" xfId="0" applyFont="1" applyFill="1" applyBorder="1" applyAlignment="1" applyProtection="1">
      <alignment horizontal="center" vertical="center"/>
      <protection locked="0"/>
    </xf>
    <xf numFmtId="0" fontId="43" fillId="2" borderId="4" xfId="0" applyFont="1" applyFill="1" applyBorder="1" applyAlignment="1" applyProtection="1">
      <alignment horizontal="center" vertical="center"/>
      <protection locked="0"/>
    </xf>
    <xf numFmtId="0" fontId="43" fillId="2" borderId="5" xfId="0" applyFont="1" applyFill="1" applyBorder="1" applyAlignment="1" applyProtection="1">
      <alignment horizontal="center" vertical="center"/>
      <protection locked="0"/>
    </xf>
    <xf numFmtId="0" fontId="43" fillId="2" borderId="6" xfId="0" applyFont="1" applyFill="1" applyBorder="1" applyAlignment="1" applyProtection="1">
      <alignment horizontal="center" vertical="center"/>
      <protection locked="0"/>
    </xf>
    <xf numFmtId="0" fontId="43" fillId="2" borderId="1" xfId="0" applyFont="1" applyFill="1" applyBorder="1" applyAlignment="1" applyProtection="1">
      <alignment horizontal="center" vertical="center"/>
      <protection locked="0"/>
    </xf>
    <xf numFmtId="0" fontId="43" fillId="2" borderId="7" xfId="0" applyFont="1" applyFill="1" applyBorder="1" applyAlignment="1" applyProtection="1">
      <alignment horizontal="center" vertical="center"/>
      <protection locked="0"/>
    </xf>
    <xf numFmtId="180" fontId="45" fillId="2" borderId="3" xfId="0" applyNumberFormat="1" applyFont="1" applyFill="1" applyBorder="1" applyAlignment="1">
      <alignment horizontal="center" vertical="center" shrinkToFit="1"/>
    </xf>
    <xf numFmtId="180" fontId="45" fillId="2" borderId="4" xfId="0" applyNumberFormat="1" applyFont="1" applyFill="1" applyBorder="1" applyAlignment="1">
      <alignment horizontal="center" vertical="center" shrinkToFit="1"/>
    </xf>
    <xf numFmtId="180" fontId="45" fillId="2" borderId="6" xfId="0" applyNumberFormat="1" applyFont="1" applyFill="1" applyBorder="1" applyAlignment="1">
      <alignment horizontal="center" vertical="center" shrinkToFit="1"/>
    </xf>
    <xf numFmtId="180" fontId="45" fillId="2" borderId="1" xfId="0" applyNumberFormat="1" applyFont="1" applyFill="1" applyBorder="1" applyAlignment="1">
      <alignment horizontal="center" vertical="center" shrinkToFit="1"/>
    </xf>
    <xf numFmtId="0" fontId="45" fillId="2" borderId="115" xfId="0" applyFont="1" applyFill="1" applyBorder="1" applyAlignment="1">
      <alignment horizontal="center" vertical="center" shrinkToFit="1"/>
    </xf>
    <xf numFmtId="0" fontId="45" fillId="2" borderId="116" xfId="0" applyFont="1" applyFill="1" applyBorder="1" applyAlignment="1">
      <alignment horizontal="center" vertical="center" shrinkToFit="1"/>
    </xf>
    <xf numFmtId="0" fontId="45" fillId="2" borderId="3" xfId="0" applyFont="1" applyFill="1" applyBorder="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5" xfId="0" applyFont="1" applyFill="1" applyBorder="1" applyAlignment="1" applyProtection="1">
      <alignment horizontal="center" vertical="center"/>
      <protection locked="0"/>
    </xf>
    <xf numFmtId="0" fontId="43" fillId="2" borderId="0" xfId="0" applyFont="1" applyFill="1" applyAlignment="1" applyProtection="1">
      <alignment horizontal="right" vertical="top"/>
      <protection locked="0"/>
    </xf>
    <xf numFmtId="0" fontId="43" fillId="2" borderId="0" xfId="0" applyFont="1" applyFill="1" applyAlignment="1">
      <alignment horizontal="left" vertical="top" wrapText="1"/>
    </xf>
    <xf numFmtId="0" fontId="43" fillId="2" borderId="4" xfId="0" applyFont="1" applyFill="1" applyBorder="1" applyAlignment="1">
      <alignment horizontal="center" vertical="center"/>
    </xf>
    <xf numFmtId="0" fontId="43" fillId="2" borderId="0" xfId="0" applyFont="1" applyFill="1" applyAlignment="1">
      <alignment horizontal="center" vertical="center" wrapText="1"/>
    </xf>
    <xf numFmtId="0" fontId="43" fillId="2" borderId="0" xfId="0" applyFont="1" applyFill="1" applyAlignment="1">
      <alignment horizontal="center" vertical="center"/>
    </xf>
    <xf numFmtId="0" fontId="43" fillId="2" borderId="15" xfId="0" applyFont="1" applyFill="1" applyBorder="1" applyAlignment="1">
      <alignment horizontal="center" vertical="center" wrapText="1"/>
    </xf>
    <xf numFmtId="0" fontId="43" fillId="2" borderId="8" xfId="0" applyFont="1" applyFill="1" applyBorder="1" applyAlignment="1">
      <alignment horizontal="center" vertical="center" wrapText="1" shrinkToFit="1"/>
    </xf>
    <xf numFmtId="0" fontId="43" fillId="2" borderId="13" xfId="0" applyFont="1" applyFill="1" applyBorder="1" applyAlignment="1">
      <alignment horizontal="center" vertical="center" wrapText="1" shrinkToFit="1"/>
    </xf>
    <xf numFmtId="0" fontId="43" fillId="2" borderId="9" xfId="0" applyFont="1" applyFill="1" applyBorder="1" applyAlignment="1">
      <alignment horizontal="center" vertical="center" wrapText="1" shrinkToFit="1"/>
    </xf>
    <xf numFmtId="0" fontId="43" fillId="2" borderId="3" xfId="0" applyFont="1" applyFill="1" applyBorder="1" applyAlignment="1">
      <alignment horizontal="center" vertical="center" wrapText="1" shrinkToFit="1"/>
    </xf>
    <xf numFmtId="0" fontId="43" fillId="2" borderId="4" xfId="0" applyFont="1" applyFill="1" applyBorder="1" applyAlignment="1">
      <alignment horizontal="center" vertical="center" wrapText="1" shrinkToFit="1"/>
    </xf>
    <xf numFmtId="0" fontId="43" fillId="2" borderId="5" xfId="0" applyFont="1" applyFill="1" applyBorder="1" applyAlignment="1">
      <alignment horizontal="center" vertical="center" wrapText="1" shrinkToFit="1"/>
    </xf>
    <xf numFmtId="0" fontId="43" fillId="2" borderId="10" xfId="0" applyFont="1" applyFill="1" applyBorder="1" applyAlignment="1">
      <alignment horizontal="center" vertical="center" wrapText="1" shrinkToFit="1"/>
    </xf>
    <xf numFmtId="0" fontId="43" fillId="2" borderId="0" xfId="0" applyFont="1" applyFill="1" applyAlignment="1">
      <alignment horizontal="center" vertical="center" wrapText="1" shrinkToFit="1"/>
    </xf>
    <xf numFmtId="0" fontId="43" fillId="2" borderId="11" xfId="0" applyFont="1" applyFill="1" applyBorder="1" applyAlignment="1">
      <alignment horizontal="center" vertical="center" wrapText="1" shrinkToFit="1"/>
    </xf>
    <xf numFmtId="0" fontId="43" fillId="2" borderId="6" xfId="0" applyFont="1" applyFill="1" applyBorder="1" applyAlignment="1">
      <alignment horizontal="center" vertical="center" wrapText="1" shrinkToFit="1"/>
    </xf>
    <xf numFmtId="0" fontId="43" fillId="2" borderId="1" xfId="0" applyFont="1" applyFill="1" applyBorder="1" applyAlignment="1">
      <alignment horizontal="center" vertical="center" wrapText="1" shrinkToFit="1"/>
    </xf>
    <xf numFmtId="0" fontId="43" fillId="2" borderId="7" xfId="0" applyFont="1" applyFill="1" applyBorder="1" applyAlignment="1">
      <alignment horizontal="center" vertical="center" wrapText="1" shrinkToFit="1"/>
    </xf>
    <xf numFmtId="0" fontId="43" fillId="2" borderId="1" xfId="0" applyFont="1" applyFill="1" applyBorder="1" applyAlignment="1">
      <alignment horizontal="center" vertical="center"/>
    </xf>
    <xf numFmtId="0" fontId="43" fillId="2" borderId="12" xfId="0" applyFont="1" applyFill="1" applyBorder="1" applyAlignment="1">
      <alignment horizontal="center" vertical="center"/>
    </xf>
    <xf numFmtId="181" fontId="43" fillId="2" borderId="3" xfId="0" applyNumberFormat="1" applyFont="1" applyFill="1" applyBorder="1" applyAlignment="1" applyProtection="1">
      <alignment vertical="center"/>
      <protection locked="0"/>
    </xf>
    <xf numFmtId="181" fontId="43" fillId="2" borderId="4" xfId="0" applyNumberFormat="1" applyFont="1" applyFill="1" applyBorder="1" applyAlignment="1" applyProtection="1">
      <alignment vertical="center"/>
      <protection locked="0"/>
    </xf>
    <xf numFmtId="181" fontId="43" fillId="2" borderId="5" xfId="0" applyNumberFormat="1" applyFont="1" applyFill="1" applyBorder="1" applyAlignment="1" applyProtection="1">
      <alignment vertical="center"/>
      <protection locked="0"/>
    </xf>
    <xf numFmtId="181" fontId="43" fillId="2" borderId="10" xfId="0" applyNumberFormat="1" applyFont="1" applyFill="1" applyBorder="1" applyAlignment="1" applyProtection="1">
      <alignment vertical="center"/>
      <protection locked="0"/>
    </xf>
    <xf numFmtId="181" fontId="43" fillId="2" borderId="0" xfId="0" applyNumberFormat="1" applyFont="1" applyFill="1" applyAlignment="1" applyProtection="1">
      <alignment vertical="center"/>
      <protection locked="0"/>
    </xf>
    <xf numFmtId="181" fontId="43" fillId="2" borderId="11" xfId="0" applyNumberFormat="1" applyFont="1" applyFill="1" applyBorder="1" applyAlignment="1" applyProtection="1">
      <alignment vertical="center"/>
      <protection locked="0"/>
    </xf>
    <xf numFmtId="181" fontId="43" fillId="3" borderId="3" xfId="0" applyNumberFormat="1" applyFont="1" applyFill="1" applyBorder="1" applyAlignment="1">
      <alignment vertical="center"/>
    </xf>
    <xf numFmtId="181" fontId="43" fillId="3" borderId="4" xfId="0" applyNumberFormat="1" applyFont="1" applyFill="1" applyBorder="1" applyAlignment="1">
      <alignment vertical="center"/>
    </xf>
    <xf numFmtId="181" fontId="43" fillId="3" borderId="5" xfId="0" applyNumberFormat="1" applyFont="1" applyFill="1" applyBorder="1" applyAlignment="1">
      <alignment vertical="center"/>
    </xf>
    <xf numFmtId="181" fontId="43" fillId="3" borderId="6" xfId="0" applyNumberFormat="1" applyFont="1" applyFill="1" applyBorder="1" applyAlignment="1">
      <alignment vertical="center"/>
    </xf>
    <xf numFmtId="181" fontId="43" fillId="3" borderId="1" xfId="0" applyNumberFormat="1" applyFont="1" applyFill="1" applyBorder="1" applyAlignment="1">
      <alignment vertical="center"/>
    </xf>
    <xf numFmtId="181" fontId="43" fillId="3" borderId="7" xfId="0" applyNumberFormat="1" applyFont="1" applyFill="1" applyBorder="1" applyAlignment="1">
      <alignment vertical="center"/>
    </xf>
    <xf numFmtId="181" fontId="43" fillId="3" borderId="14" xfId="0" applyNumberFormat="1" applyFont="1" applyFill="1" applyBorder="1" applyAlignment="1">
      <alignment vertical="center"/>
    </xf>
    <xf numFmtId="181" fontId="43" fillId="3" borderId="12" xfId="0" applyNumberFormat="1" applyFont="1" applyFill="1" applyBorder="1" applyAlignment="1">
      <alignment vertical="center"/>
    </xf>
    <xf numFmtId="181" fontId="43" fillId="0" borderId="14" xfId="0" applyNumberFormat="1" applyFont="1" applyBorder="1" applyAlignment="1" applyProtection="1">
      <alignment vertical="center"/>
      <protection locked="0"/>
    </xf>
    <xf numFmtId="181" fontId="43" fillId="0" borderId="12" xfId="0" applyNumberFormat="1" applyFont="1" applyBorder="1" applyAlignment="1" applyProtection="1">
      <alignment vertical="center"/>
      <protection locked="0"/>
    </xf>
    <xf numFmtId="181" fontId="43" fillId="2" borderId="3" xfId="0" applyNumberFormat="1" applyFont="1" applyFill="1" applyBorder="1" applyAlignment="1">
      <alignment vertical="center"/>
    </xf>
    <xf numFmtId="181" fontId="43" fillId="2" borderId="4" xfId="0" applyNumberFormat="1" applyFont="1" applyFill="1" applyBorder="1" applyAlignment="1">
      <alignment vertical="center"/>
    </xf>
    <xf numFmtId="181" fontId="43" fillId="2" borderId="5" xfId="0" applyNumberFormat="1" applyFont="1" applyFill="1" applyBorder="1" applyAlignment="1">
      <alignment vertical="center"/>
    </xf>
    <xf numFmtId="181" fontId="43" fillId="2" borderId="6" xfId="0" applyNumberFormat="1" applyFont="1" applyFill="1" applyBorder="1" applyAlignment="1">
      <alignment vertical="center"/>
    </xf>
    <xf numFmtId="181" fontId="43" fillId="2" borderId="1" xfId="0" applyNumberFormat="1" applyFont="1" applyFill="1" applyBorder="1" applyAlignment="1">
      <alignment vertical="center"/>
    </xf>
    <xf numFmtId="181" fontId="43" fillId="2" borderId="7" xfId="0" applyNumberFormat="1" applyFont="1" applyFill="1" applyBorder="1" applyAlignment="1">
      <alignment vertical="center"/>
    </xf>
    <xf numFmtId="181" fontId="43" fillId="2" borderId="14" xfId="0" applyNumberFormat="1" applyFont="1" applyFill="1" applyBorder="1" applyAlignment="1" applyProtection="1">
      <alignment vertical="center"/>
      <protection locked="0"/>
    </xf>
    <xf numFmtId="181" fontId="43" fillId="2" borderId="12" xfId="0" applyNumberFormat="1" applyFont="1" applyFill="1" applyBorder="1" applyAlignment="1" applyProtection="1">
      <alignment vertical="center"/>
      <protection locked="0"/>
    </xf>
    <xf numFmtId="0" fontId="43" fillId="2" borderId="14" xfId="0" applyFont="1" applyFill="1" applyBorder="1" applyAlignment="1">
      <alignment horizontal="center" vertical="center"/>
    </xf>
    <xf numFmtId="181" fontId="43" fillId="0" borderId="3" xfId="0" applyNumberFormat="1" applyFont="1" applyBorder="1" applyAlignment="1">
      <alignment vertical="center"/>
    </xf>
    <xf numFmtId="181" fontId="43" fillId="0" borderId="4" xfId="0" applyNumberFormat="1" applyFont="1" applyBorder="1" applyAlignment="1">
      <alignment vertical="center"/>
    </xf>
    <xf numFmtId="181" fontId="43" fillId="0" borderId="5" xfId="0" applyNumberFormat="1" applyFont="1" applyBorder="1" applyAlignment="1">
      <alignment vertical="center"/>
    </xf>
    <xf numFmtId="181" fontId="43" fillId="0" borderId="6" xfId="0" applyNumberFormat="1" applyFont="1" applyBorder="1" applyAlignment="1">
      <alignment vertical="center"/>
    </xf>
    <xf numFmtId="181" fontId="43" fillId="0" borderId="1" xfId="0" applyNumberFormat="1" applyFont="1" applyBorder="1" applyAlignment="1">
      <alignment vertical="center"/>
    </xf>
    <xf numFmtId="181" fontId="43" fillId="0" borderId="7" xfId="0" applyNumberFormat="1" applyFont="1" applyBorder="1" applyAlignment="1">
      <alignment vertical="center"/>
    </xf>
    <xf numFmtId="181" fontId="43" fillId="0" borderId="3" xfId="0" applyNumberFormat="1" applyFont="1" applyBorder="1" applyAlignment="1">
      <alignment horizontal="center" vertical="center"/>
    </xf>
    <xf numFmtId="181" fontId="43" fillId="0" borderId="4" xfId="0" applyNumberFormat="1" applyFont="1" applyBorder="1" applyAlignment="1">
      <alignment horizontal="center" vertical="center"/>
    </xf>
    <xf numFmtId="181" fontId="43" fillId="0" borderId="5" xfId="0" applyNumberFormat="1" applyFont="1" applyBorder="1" applyAlignment="1">
      <alignment horizontal="center" vertical="center"/>
    </xf>
    <xf numFmtId="181" fontId="43" fillId="0" borderId="6" xfId="0" applyNumberFormat="1" applyFont="1" applyBorder="1" applyAlignment="1">
      <alignment horizontal="center" vertical="center"/>
    </xf>
    <xf numFmtId="181" fontId="43" fillId="0" borderId="1" xfId="0" applyNumberFormat="1" applyFont="1" applyBorder="1" applyAlignment="1">
      <alignment horizontal="center" vertical="center"/>
    </xf>
    <xf numFmtId="181" fontId="43" fillId="0" borderId="7" xfId="0" applyNumberFormat="1" applyFont="1" applyBorder="1" applyAlignment="1">
      <alignment horizontal="center" vertical="center"/>
    </xf>
    <xf numFmtId="0" fontId="43" fillId="2" borderId="14" xfId="0" applyFont="1" applyFill="1" applyBorder="1" applyAlignment="1" applyProtection="1">
      <alignment horizontal="center" vertical="center"/>
      <protection locked="0"/>
    </xf>
    <xf numFmtId="181" fontId="43" fillId="2" borderId="117" xfId="0" applyNumberFormat="1" applyFont="1" applyFill="1" applyBorder="1" applyAlignment="1">
      <alignment vertical="center"/>
    </xf>
    <xf numFmtId="181" fontId="43" fillId="2" borderId="118" xfId="0" applyNumberFormat="1" applyFont="1" applyFill="1" applyBorder="1" applyAlignment="1">
      <alignment vertical="center"/>
    </xf>
    <xf numFmtId="181" fontId="43" fillId="2" borderId="119" xfId="0" applyNumberFormat="1" applyFont="1" applyFill="1" applyBorder="1" applyAlignment="1">
      <alignment vertical="center"/>
    </xf>
    <xf numFmtId="181" fontId="43" fillId="3" borderId="117" xfId="0" applyNumberFormat="1" applyFont="1" applyFill="1" applyBorder="1" applyAlignment="1">
      <alignment vertical="center"/>
    </xf>
    <xf numFmtId="181" fontId="43" fillId="3" borderId="118" xfId="0" applyNumberFormat="1" applyFont="1" applyFill="1" applyBorder="1" applyAlignment="1">
      <alignment vertical="center"/>
    </xf>
    <xf numFmtId="181" fontId="43" fillId="3" borderId="119" xfId="0" applyNumberFormat="1" applyFont="1" applyFill="1" applyBorder="1" applyAlignment="1">
      <alignment vertical="center"/>
    </xf>
    <xf numFmtId="0" fontId="43" fillId="2" borderId="117" xfId="0" applyFont="1" applyFill="1" applyBorder="1" applyAlignment="1" applyProtection="1">
      <alignment horizontal="center" vertical="center"/>
      <protection locked="0"/>
    </xf>
    <xf numFmtId="0" fontId="43" fillId="2" borderId="118" xfId="0" applyFont="1" applyFill="1" applyBorder="1" applyAlignment="1" applyProtection="1">
      <alignment horizontal="center" vertical="center"/>
      <protection locked="0"/>
    </xf>
    <xf numFmtId="0" fontId="43" fillId="2" borderId="119" xfId="0" applyFont="1" applyFill="1" applyBorder="1" applyAlignment="1" applyProtection="1">
      <alignment horizontal="center" vertical="center"/>
      <protection locked="0"/>
    </xf>
    <xf numFmtId="181" fontId="43" fillId="3" borderId="32" xfId="0" applyNumberFormat="1" applyFont="1" applyFill="1" applyBorder="1" applyAlignment="1">
      <alignment vertical="center" shrinkToFit="1"/>
    </xf>
    <xf numFmtId="181" fontId="43" fillId="3" borderId="33" xfId="0" applyNumberFormat="1" applyFont="1" applyFill="1" applyBorder="1" applyAlignment="1">
      <alignment vertical="center" shrinkToFit="1"/>
    </xf>
    <xf numFmtId="181" fontId="43" fillId="3" borderId="34" xfId="0" applyNumberFormat="1" applyFont="1" applyFill="1" applyBorder="1" applyAlignment="1">
      <alignment vertical="center" shrinkToFit="1"/>
    </xf>
    <xf numFmtId="181" fontId="43" fillId="3" borderId="6" xfId="0" applyNumberFormat="1" applyFont="1" applyFill="1" applyBorder="1" applyAlignment="1">
      <alignment vertical="center" shrinkToFit="1"/>
    </xf>
    <xf numFmtId="181" fontId="43" fillId="3" borderId="1" xfId="0" applyNumberFormat="1" applyFont="1" applyFill="1" applyBorder="1" applyAlignment="1">
      <alignment vertical="center" shrinkToFit="1"/>
    </xf>
    <xf numFmtId="181" fontId="43" fillId="3" borderId="7" xfId="0" applyNumberFormat="1" applyFont="1" applyFill="1" applyBorder="1" applyAlignment="1">
      <alignment vertical="center" shrinkToFit="1"/>
    </xf>
    <xf numFmtId="181" fontId="43" fillId="3" borderId="32" xfId="3" applyNumberFormat="1" applyFont="1" applyFill="1" applyBorder="1" applyAlignment="1" applyProtection="1">
      <alignment vertical="center" shrinkToFit="1"/>
    </xf>
    <xf numFmtId="181" fontId="43" fillId="3" borderId="33" xfId="3" applyNumberFormat="1" applyFont="1" applyFill="1" applyBorder="1" applyAlignment="1" applyProtection="1">
      <alignment vertical="center" shrinkToFit="1"/>
    </xf>
    <xf numFmtId="181" fontId="43" fillId="3" borderId="34" xfId="3" applyNumberFormat="1" applyFont="1" applyFill="1" applyBorder="1" applyAlignment="1" applyProtection="1">
      <alignment vertical="center" shrinkToFit="1"/>
    </xf>
    <xf numFmtId="181" fontId="43" fillId="3" borderId="6" xfId="3" applyNumberFormat="1" applyFont="1" applyFill="1" applyBorder="1" applyAlignment="1" applyProtection="1">
      <alignment vertical="center" shrinkToFit="1"/>
    </xf>
    <xf numFmtId="181" fontId="43" fillId="3" borderId="1" xfId="3" applyNumberFormat="1" applyFont="1" applyFill="1" applyBorder="1" applyAlignment="1" applyProtection="1">
      <alignment vertical="center" shrinkToFit="1"/>
    </xf>
    <xf numFmtId="181" fontId="43" fillId="3" borderId="7" xfId="3" applyNumberFormat="1" applyFont="1" applyFill="1" applyBorder="1" applyAlignment="1" applyProtection="1">
      <alignment vertical="center" shrinkToFit="1"/>
    </xf>
    <xf numFmtId="181" fontId="43" fillId="2" borderId="32" xfId="3" applyNumberFormat="1" applyFont="1" applyFill="1" applyBorder="1" applyAlignment="1" applyProtection="1">
      <alignment horizontal="center" vertical="center" shrinkToFit="1"/>
    </xf>
    <xf numFmtId="181" fontId="43" fillId="2" borderId="33" xfId="3" applyNumberFormat="1" applyFont="1" applyFill="1" applyBorder="1" applyAlignment="1" applyProtection="1">
      <alignment horizontal="center" vertical="center" shrinkToFit="1"/>
    </xf>
    <xf numFmtId="181" fontId="43" fillId="2" borderId="34" xfId="3" applyNumberFormat="1" applyFont="1" applyFill="1" applyBorder="1" applyAlignment="1" applyProtection="1">
      <alignment horizontal="center" vertical="center" shrinkToFit="1"/>
    </xf>
    <xf numFmtId="181" fontId="43" fillId="2" borderId="6" xfId="3" applyNumberFormat="1" applyFont="1" applyFill="1" applyBorder="1" applyAlignment="1" applyProtection="1">
      <alignment horizontal="center" vertical="center" shrinkToFit="1"/>
    </xf>
    <xf numFmtId="181" fontId="43" fillId="2" borderId="1" xfId="3" applyNumberFormat="1" applyFont="1" applyFill="1" applyBorder="1" applyAlignment="1" applyProtection="1">
      <alignment horizontal="center" vertical="center" shrinkToFit="1"/>
    </xf>
    <xf numFmtId="181" fontId="43" fillId="2" borderId="7" xfId="3" applyNumberFormat="1" applyFont="1" applyFill="1" applyBorder="1" applyAlignment="1" applyProtection="1">
      <alignment horizontal="center" vertical="center" shrinkToFit="1"/>
    </xf>
    <xf numFmtId="38" fontId="0" fillId="2" borderId="2" xfId="9" applyFont="1" applyFill="1" applyBorder="1" applyAlignment="1" applyProtection="1">
      <alignment vertical="center"/>
      <protection locked="0"/>
    </xf>
    <xf numFmtId="38" fontId="0" fillId="2" borderId="2" xfId="9" applyFont="1" applyFill="1" applyBorder="1" applyAlignment="1">
      <alignment vertical="center"/>
    </xf>
    <xf numFmtId="0" fontId="43" fillId="2" borderId="31" xfId="0" applyFont="1" applyFill="1" applyBorder="1" applyAlignment="1">
      <alignment horizontal="center" vertical="center"/>
    </xf>
    <xf numFmtId="0" fontId="43" fillId="2" borderId="3" xfId="0" applyFont="1" applyFill="1" applyBorder="1" applyAlignment="1">
      <alignment horizontal="left" vertical="center" wrapText="1"/>
    </xf>
    <xf numFmtId="0" fontId="43" fillId="2" borderId="4" xfId="0" applyFont="1" applyFill="1" applyBorder="1" applyAlignment="1">
      <alignment horizontal="left" vertical="center" wrapText="1"/>
    </xf>
    <xf numFmtId="0" fontId="43" fillId="2" borderId="5" xfId="0" applyFont="1" applyFill="1" applyBorder="1" applyAlignment="1">
      <alignment horizontal="left" vertical="center" wrapText="1"/>
    </xf>
    <xf numFmtId="0" fontId="43" fillId="2" borderId="10" xfId="0" applyFont="1" applyFill="1" applyBorder="1" applyAlignment="1">
      <alignment horizontal="left" vertical="center" wrapText="1"/>
    </xf>
    <xf numFmtId="0" fontId="43" fillId="2" borderId="0" xfId="0" applyFont="1" applyFill="1" applyAlignment="1">
      <alignment horizontal="left" vertical="center" wrapText="1"/>
    </xf>
    <xf numFmtId="0" fontId="43" fillId="2" borderId="11" xfId="0" applyFont="1" applyFill="1" applyBorder="1" applyAlignment="1">
      <alignment horizontal="left" vertical="center" wrapText="1"/>
    </xf>
    <xf numFmtId="0" fontId="43" fillId="2" borderId="6" xfId="0" applyFont="1" applyFill="1" applyBorder="1" applyAlignment="1">
      <alignment horizontal="left" vertical="center" wrapText="1"/>
    </xf>
    <xf numFmtId="0" fontId="43" fillId="2" borderId="1" xfId="0" applyFont="1" applyFill="1" applyBorder="1" applyAlignment="1">
      <alignment horizontal="left" vertical="center" wrapText="1"/>
    </xf>
    <xf numFmtId="0" fontId="43" fillId="2" borderId="7" xfId="0" applyFont="1" applyFill="1" applyBorder="1" applyAlignment="1">
      <alignment horizontal="left" vertical="center" wrapText="1"/>
    </xf>
    <xf numFmtId="0" fontId="43" fillId="2" borderId="8" xfId="0" applyFont="1" applyFill="1" applyBorder="1" applyAlignment="1">
      <alignment horizontal="center" vertical="center"/>
    </xf>
    <xf numFmtId="0" fontId="43" fillId="2" borderId="13" xfId="0" applyFont="1" applyFill="1" applyBorder="1" applyAlignment="1">
      <alignment horizontal="center" vertical="center"/>
    </xf>
    <xf numFmtId="0" fontId="43" fillId="2" borderId="9" xfId="0" applyFont="1" applyFill="1" applyBorder="1" applyAlignment="1">
      <alignment horizontal="center" vertical="center"/>
    </xf>
    <xf numFmtId="0" fontId="43" fillId="2" borderId="4" xfId="0" applyFont="1" applyFill="1" applyBorder="1" applyAlignment="1" applyProtection="1">
      <alignment horizontal="center" vertical="center" shrinkToFit="1"/>
      <protection locked="0"/>
    </xf>
    <xf numFmtId="0" fontId="43" fillId="2" borderId="5" xfId="0" applyFont="1" applyFill="1" applyBorder="1" applyAlignment="1" applyProtection="1">
      <alignment horizontal="center" vertical="center" shrinkToFit="1"/>
      <protection locked="0"/>
    </xf>
    <xf numFmtId="0" fontId="43" fillId="2" borderId="1" xfId="0" applyFont="1" applyFill="1" applyBorder="1" applyAlignment="1" applyProtection="1">
      <alignment horizontal="center" vertical="center" shrinkToFit="1"/>
      <protection locked="0"/>
    </xf>
    <xf numFmtId="0" fontId="43" fillId="2" borderId="7" xfId="0" applyFont="1" applyFill="1" applyBorder="1" applyAlignment="1" applyProtection="1">
      <alignment horizontal="center" vertical="center" shrinkToFit="1"/>
      <protection locked="0"/>
    </xf>
    <xf numFmtId="0" fontId="43" fillId="2" borderId="3" xfId="0" applyFont="1" applyFill="1" applyBorder="1" applyAlignment="1" applyProtection="1">
      <alignment horizontal="center" vertical="center" shrinkToFit="1"/>
      <protection locked="0"/>
    </xf>
    <xf numFmtId="0" fontId="43" fillId="2" borderId="6" xfId="0" applyFont="1" applyFill="1" applyBorder="1" applyAlignment="1" applyProtection="1">
      <alignment horizontal="center" vertical="center" shrinkToFit="1"/>
      <protection locked="0"/>
    </xf>
    <xf numFmtId="0" fontId="43" fillId="2" borderId="4" xfId="0" applyFont="1" applyFill="1" applyBorder="1" applyAlignment="1">
      <alignment vertical="center"/>
    </xf>
    <xf numFmtId="0" fontId="43" fillId="2" borderId="6" xfId="0" applyFont="1" applyFill="1" applyBorder="1" applyAlignment="1">
      <alignment vertical="center"/>
    </xf>
    <xf numFmtId="0" fontId="43" fillId="2" borderId="1" xfId="0" applyFont="1" applyFill="1" applyBorder="1" applyAlignment="1">
      <alignment vertical="center"/>
    </xf>
    <xf numFmtId="0" fontId="43" fillId="2" borderId="4" xfId="0" applyFont="1" applyFill="1" applyBorder="1" applyAlignment="1" applyProtection="1">
      <alignment horizontal="right" vertical="center" shrinkToFit="1"/>
      <protection locked="0"/>
    </xf>
    <xf numFmtId="0" fontId="43" fillId="2" borderId="5" xfId="0" applyFont="1" applyFill="1" applyBorder="1" applyAlignment="1">
      <alignment horizontal="right" vertical="center" shrinkToFit="1"/>
    </xf>
    <xf numFmtId="0" fontId="43" fillId="2" borderId="1" xfId="0" applyFont="1" applyFill="1" applyBorder="1" applyAlignment="1">
      <alignment horizontal="right" vertical="center" shrinkToFit="1"/>
    </xf>
    <xf numFmtId="0" fontId="43" fillId="2" borderId="7" xfId="0" applyFont="1" applyFill="1" applyBorder="1" applyAlignment="1">
      <alignment horizontal="right" vertical="center" shrinkToFit="1"/>
    </xf>
    <xf numFmtId="0" fontId="43" fillId="2" borderId="5" xfId="0" applyFont="1" applyFill="1" applyBorder="1" applyAlignment="1" applyProtection="1">
      <alignment horizontal="right" vertical="center" shrinkToFit="1"/>
      <protection locked="0"/>
    </xf>
    <xf numFmtId="0" fontId="43" fillId="2" borderId="1" xfId="0" applyFont="1" applyFill="1" applyBorder="1" applyAlignment="1" applyProtection="1">
      <alignment horizontal="right" vertical="center" shrinkToFit="1"/>
      <protection locked="0"/>
    </xf>
    <xf numFmtId="0" fontId="43" fillId="2" borderId="7" xfId="0" applyFont="1" applyFill="1" applyBorder="1" applyAlignment="1" applyProtection="1">
      <alignment horizontal="right" vertical="center" shrinkToFit="1"/>
      <protection locked="0"/>
    </xf>
    <xf numFmtId="187" fontId="43" fillId="3" borderId="3" xfId="0" applyNumberFormat="1" applyFont="1" applyFill="1" applyBorder="1" applyAlignment="1">
      <alignment horizontal="center" vertical="center"/>
    </xf>
    <xf numFmtId="187" fontId="43" fillId="3" borderId="4" xfId="0" applyNumberFormat="1" applyFont="1" applyFill="1" applyBorder="1" applyAlignment="1">
      <alignment horizontal="center" vertical="center"/>
    </xf>
    <xf numFmtId="187" fontId="43" fillId="3" borderId="5" xfId="0" applyNumberFormat="1" applyFont="1" applyFill="1" applyBorder="1" applyAlignment="1">
      <alignment horizontal="center" vertical="center"/>
    </xf>
    <xf numFmtId="189" fontId="43" fillId="3" borderId="6" xfId="0" applyNumberFormat="1" applyFont="1" applyFill="1" applyBorder="1" applyAlignment="1">
      <alignment horizontal="center" vertical="center"/>
    </xf>
    <xf numFmtId="189" fontId="43" fillId="3" borderId="1" xfId="0" applyNumberFormat="1" applyFont="1" applyFill="1" applyBorder="1" applyAlignment="1">
      <alignment horizontal="center" vertical="center"/>
    </xf>
    <xf numFmtId="189" fontId="43" fillId="3" borderId="7" xfId="0" applyNumberFormat="1" applyFont="1" applyFill="1" applyBorder="1" applyAlignment="1">
      <alignment horizontal="center" vertical="center"/>
    </xf>
    <xf numFmtId="0" fontId="43" fillId="2" borderId="4" xfId="0" applyFont="1" applyFill="1" applyBorder="1" applyAlignment="1" applyProtection="1">
      <alignment vertical="center"/>
      <protection locked="0"/>
    </xf>
    <xf numFmtId="0" fontId="43" fillId="2" borderId="6" xfId="0" applyFont="1" applyFill="1" applyBorder="1" applyAlignment="1" applyProtection="1">
      <alignment vertical="center"/>
      <protection locked="0"/>
    </xf>
    <xf numFmtId="0" fontId="43" fillId="2" borderId="1" xfId="0" applyFont="1" applyFill="1" applyBorder="1" applyAlignment="1" applyProtection="1">
      <alignment vertical="center"/>
      <protection locked="0"/>
    </xf>
    <xf numFmtId="0" fontId="43" fillId="2" borderId="0" xfId="0" applyFont="1" applyFill="1" applyAlignment="1" applyProtection="1">
      <alignment horizontal="center" vertical="center" shrinkToFit="1"/>
      <protection locked="0"/>
    </xf>
    <xf numFmtId="0" fontId="43" fillId="2" borderId="11" xfId="0" applyFont="1" applyFill="1" applyBorder="1" applyAlignment="1" applyProtection="1">
      <alignment horizontal="center" vertical="center" shrinkToFit="1"/>
      <protection locked="0"/>
    </xf>
    <xf numFmtId="0" fontId="43" fillId="2" borderId="10" xfId="0" applyFont="1" applyFill="1" applyBorder="1" applyAlignment="1" applyProtection="1">
      <alignment horizontal="center" vertical="center"/>
      <protection locked="0"/>
    </xf>
    <xf numFmtId="0" fontId="43" fillId="2" borderId="10" xfId="0" applyFont="1" applyFill="1" applyBorder="1" applyAlignment="1" applyProtection="1">
      <alignment horizontal="center" vertical="center" shrinkToFit="1"/>
      <protection locked="0"/>
    </xf>
    <xf numFmtId="0" fontId="43" fillId="2" borderId="10" xfId="0" applyFont="1" applyFill="1" applyBorder="1" applyAlignment="1" applyProtection="1">
      <alignment vertical="center"/>
      <protection locked="0"/>
    </xf>
    <xf numFmtId="0" fontId="43" fillId="2" borderId="0" xfId="0" applyFont="1" applyFill="1" applyAlignment="1" applyProtection="1">
      <alignment vertical="center"/>
      <protection locked="0"/>
    </xf>
    <xf numFmtId="0" fontId="43" fillId="2" borderId="0" xfId="0" applyFont="1" applyFill="1" applyAlignment="1" applyProtection="1">
      <alignment horizontal="right" vertical="center" shrinkToFit="1"/>
      <protection locked="0"/>
    </xf>
    <xf numFmtId="0" fontId="43" fillId="2" borderId="11" xfId="0" applyFont="1" applyFill="1" applyBorder="1" applyAlignment="1" applyProtection="1">
      <alignment horizontal="right" vertical="center" shrinkToFit="1"/>
      <protection locked="0"/>
    </xf>
    <xf numFmtId="0" fontId="10" fillId="2" borderId="3" xfId="0" applyFont="1" applyFill="1" applyBorder="1" applyAlignment="1">
      <alignment vertical="center"/>
    </xf>
    <xf numFmtId="0" fontId="10" fillId="2" borderId="4" xfId="0" applyFont="1" applyFill="1" applyBorder="1" applyAlignment="1">
      <alignmen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0" fontId="10" fillId="2" borderId="1" xfId="0" applyFont="1" applyFill="1" applyBorder="1" applyAlignment="1">
      <alignment vertical="center"/>
    </xf>
    <xf numFmtId="0" fontId="10" fillId="2" borderId="7" xfId="0" applyFont="1" applyFill="1" applyBorder="1" applyAlignment="1">
      <alignment vertical="center"/>
    </xf>
    <xf numFmtId="0" fontId="43" fillId="2" borderId="33" xfId="0" applyFont="1" applyFill="1" applyBorder="1" applyAlignment="1" applyProtection="1">
      <alignment horizontal="center" vertical="center" shrinkToFit="1"/>
      <protection locked="0"/>
    </xf>
    <xf numFmtId="0" fontId="43" fillId="2" borderId="34" xfId="0" applyFont="1" applyFill="1" applyBorder="1" applyAlignment="1" applyProtection="1">
      <alignment horizontal="center" vertical="center" shrinkToFit="1"/>
      <protection locked="0"/>
    </xf>
    <xf numFmtId="187" fontId="43" fillId="3" borderId="32" xfId="0" applyNumberFormat="1" applyFont="1" applyFill="1" applyBorder="1" applyAlignment="1">
      <alignment horizontal="center" vertical="center"/>
    </xf>
    <xf numFmtId="187" fontId="43" fillId="3" borderId="33" xfId="0" applyNumberFormat="1" applyFont="1" applyFill="1" applyBorder="1" applyAlignment="1">
      <alignment horizontal="center" vertical="center"/>
    </xf>
    <xf numFmtId="187" fontId="43" fillId="3" borderId="34" xfId="0" applyNumberFormat="1" applyFont="1" applyFill="1" applyBorder="1" applyAlignment="1">
      <alignment horizontal="center" vertical="center"/>
    </xf>
    <xf numFmtId="190" fontId="43" fillId="3" borderId="6" xfId="3" applyNumberFormat="1" applyFont="1" applyFill="1" applyBorder="1" applyAlignment="1" applyProtection="1">
      <alignment horizontal="center" vertical="center" shrinkToFit="1"/>
    </xf>
    <xf numFmtId="190" fontId="43" fillId="3" borderId="1" xfId="3" applyNumberFormat="1" applyFont="1" applyFill="1" applyBorder="1" applyAlignment="1" applyProtection="1">
      <alignment horizontal="center" vertical="center" shrinkToFit="1"/>
    </xf>
    <xf numFmtId="190" fontId="43" fillId="3" borderId="7" xfId="3" applyNumberFormat="1" applyFont="1" applyFill="1" applyBorder="1" applyAlignment="1" applyProtection="1">
      <alignment horizontal="center" vertical="center" shrinkToFit="1"/>
    </xf>
    <xf numFmtId="0" fontId="43" fillId="2" borderId="32" xfId="0" applyFont="1" applyFill="1" applyBorder="1" applyAlignment="1" applyProtection="1">
      <alignment horizontal="center" vertical="center"/>
      <protection locked="0"/>
    </xf>
    <xf numFmtId="0" fontId="43" fillId="2" borderId="32" xfId="0" applyFont="1" applyFill="1" applyBorder="1" applyAlignment="1" applyProtection="1">
      <alignment horizontal="center" vertical="center" shrinkToFit="1"/>
      <protection locked="0"/>
    </xf>
    <xf numFmtId="0" fontId="43" fillId="2" borderId="33" xfId="0" applyFont="1" applyFill="1" applyBorder="1" applyAlignment="1" applyProtection="1">
      <alignment vertical="center"/>
      <protection locked="0"/>
    </xf>
    <xf numFmtId="0" fontId="43" fillId="2" borderId="33" xfId="0" applyFont="1" applyFill="1" applyBorder="1" applyAlignment="1" applyProtection="1">
      <alignment horizontal="right" vertical="center" shrinkToFit="1"/>
      <protection locked="0"/>
    </xf>
    <xf numFmtId="0" fontId="43" fillId="2" borderId="34" xfId="0" applyFont="1" applyFill="1" applyBorder="1" applyAlignment="1" applyProtection="1">
      <alignment horizontal="right" vertical="center" shrinkToFit="1"/>
      <protection locked="0"/>
    </xf>
    <xf numFmtId="0" fontId="10" fillId="2" borderId="11" xfId="0" applyFont="1" applyFill="1" applyBorder="1" applyAlignment="1">
      <alignment horizontal="center" vertical="center" wrapText="1"/>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 xfId="0" applyFont="1" applyFill="1" applyBorder="1" applyAlignment="1">
      <alignment horizontal="left" vertical="center"/>
    </xf>
    <xf numFmtId="0" fontId="6" fillId="2" borderId="7" xfId="0" applyFont="1" applyFill="1" applyBorder="1" applyAlignment="1">
      <alignment horizontal="left" vertical="center"/>
    </xf>
    <xf numFmtId="0" fontId="0" fillId="2" borderId="0" xfId="0" applyFill="1" applyAlignment="1">
      <alignment vertical="center"/>
    </xf>
    <xf numFmtId="0" fontId="6" fillId="2" borderId="2" xfId="14" applyFont="1" applyFill="1" applyBorder="1" applyAlignment="1">
      <alignment horizontal="center" vertical="center" wrapText="1"/>
    </xf>
    <xf numFmtId="0" fontId="0" fillId="2" borderId="10" xfId="0" applyFill="1" applyBorder="1" applyAlignment="1">
      <alignment vertical="center" wrapText="1"/>
    </xf>
    <xf numFmtId="0" fontId="0" fillId="2" borderId="0" xfId="0" applyFill="1" applyAlignment="1">
      <alignment vertical="center" wrapText="1"/>
    </xf>
    <xf numFmtId="0" fontId="18" fillId="3" borderId="2" xfId="0" applyFont="1" applyFill="1" applyBorder="1" applyAlignment="1">
      <alignment horizontal="left" vertical="center"/>
    </xf>
    <xf numFmtId="0" fontId="5" fillId="0" borderId="2" xfId="0" applyFont="1" applyBorder="1" applyAlignment="1">
      <alignment horizontal="left" vertical="center" wrapText="1"/>
    </xf>
    <xf numFmtId="0" fontId="8" fillId="2" borderId="2" xfId="1" applyFont="1" applyFill="1" applyBorder="1" applyAlignment="1">
      <alignment horizontal="center" vertical="center" wrapText="1"/>
    </xf>
    <xf numFmtId="0" fontId="0" fillId="0" borderId="2" xfId="0" applyBorder="1" applyAlignment="1">
      <alignment horizontal="center" vertical="center"/>
    </xf>
    <xf numFmtId="0" fontId="17" fillId="3" borderId="2" xfId="0" applyFont="1" applyFill="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3"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center" vertical="center"/>
    </xf>
    <xf numFmtId="0" fontId="13" fillId="0" borderId="2" xfId="0" applyFont="1" applyBorder="1" applyAlignment="1">
      <alignment horizontal="center" vertical="center" wrapText="1"/>
    </xf>
    <xf numFmtId="0" fontId="12" fillId="3" borderId="2" xfId="1" applyFont="1" applyFill="1" applyBorder="1" applyAlignment="1">
      <alignment horizontal="left" vertical="center" wrapText="1"/>
    </xf>
    <xf numFmtId="0" fontId="5" fillId="0" borderId="9" xfId="0" applyFont="1" applyBorder="1" applyAlignment="1">
      <alignment horizontal="center" vertical="center"/>
    </xf>
    <xf numFmtId="0" fontId="35" fillId="0" borderId="3" xfId="12" applyBorder="1" applyAlignment="1">
      <alignment horizontal="center" vertical="center" textRotation="255"/>
    </xf>
    <xf numFmtId="0" fontId="35" fillId="0" borderId="10" xfId="12" applyBorder="1" applyAlignment="1">
      <alignment horizontal="center" vertical="center" textRotation="255"/>
    </xf>
    <xf numFmtId="0" fontId="35" fillId="0" borderId="6" xfId="12" applyBorder="1" applyAlignment="1">
      <alignment horizontal="center" vertical="center" textRotation="255"/>
    </xf>
    <xf numFmtId="0" fontId="35" fillId="0" borderId="41" xfId="12" applyBorder="1" applyAlignment="1">
      <alignment horizontal="center" vertical="center"/>
    </xf>
    <xf numFmtId="0" fontId="35" fillId="0" borderId="40" xfId="12" applyBorder="1" applyAlignment="1">
      <alignment horizontal="center" vertical="center"/>
    </xf>
    <xf numFmtId="0" fontId="35" fillId="4" borderId="42" xfId="12" applyFill="1" applyBorder="1" applyAlignment="1">
      <alignment horizontal="center" vertical="center" shrinkToFit="1"/>
    </xf>
    <xf numFmtId="0" fontId="35" fillId="4" borderId="40" xfId="12" applyFill="1" applyBorder="1" applyAlignment="1">
      <alignment horizontal="center" vertical="center" shrinkToFit="1"/>
    </xf>
    <xf numFmtId="0" fontId="35" fillId="4" borderId="43" xfId="12" applyFill="1" applyBorder="1" applyAlignment="1">
      <alignment horizontal="center" vertical="center" shrinkToFit="1"/>
    </xf>
    <xf numFmtId="0" fontId="37" fillId="0" borderId="3" xfId="12" applyFont="1" applyBorder="1" applyAlignment="1">
      <alignment horizontal="center" vertical="center" textRotation="255"/>
    </xf>
    <xf numFmtId="0" fontId="37" fillId="0" borderId="10" xfId="12" applyFont="1" applyBorder="1" applyAlignment="1">
      <alignment horizontal="center" vertical="center" textRotation="255"/>
    </xf>
    <xf numFmtId="0" fontId="37" fillId="0" borderId="6" xfId="12" applyFont="1" applyBorder="1" applyAlignment="1">
      <alignment horizontal="center" vertical="center" textRotation="255"/>
    </xf>
    <xf numFmtId="0" fontId="37" fillId="4" borderId="3" xfId="12" applyFont="1" applyFill="1" applyBorder="1" applyAlignment="1">
      <alignment horizontal="center" vertical="center"/>
    </xf>
    <xf numFmtId="0" fontId="37" fillId="4" borderId="5" xfId="12" applyFont="1" applyFill="1" applyBorder="1" applyAlignment="1">
      <alignment horizontal="center" vertical="center"/>
    </xf>
    <xf numFmtId="0" fontId="37" fillId="4" borderId="10" xfId="12" applyFont="1" applyFill="1" applyBorder="1" applyAlignment="1">
      <alignment horizontal="center" vertical="center"/>
    </xf>
    <xf numFmtId="0" fontId="37" fillId="4" borderId="11" xfId="12" applyFont="1" applyFill="1" applyBorder="1" applyAlignment="1">
      <alignment horizontal="center" vertical="center"/>
    </xf>
    <xf numFmtId="0" fontId="37" fillId="4" borderId="6" xfId="12" applyFont="1" applyFill="1" applyBorder="1" applyAlignment="1">
      <alignment horizontal="center" vertical="center"/>
    </xf>
    <xf numFmtId="0" fontId="37" fillId="4" borderId="7" xfId="12" applyFont="1" applyFill="1" applyBorder="1" applyAlignment="1">
      <alignment horizontal="center" vertical="center"/>
    </xf>
    <xf numFmtId="0" fontId="55" fillId="0" borderId="0" xfId="0" applyFont="1" applyAlignment="1">
      <alignment horizontal="center" vertical="center"/>
    </xf>
    <xf numFmtId="0" fontId="55" fillId="0" borderId="0" xfId="0" applyFont="1" applyAlignment="1">
      <alignment vertical="center"/>
    </xf>
  </cellXfs>
  <cellStyles count="15">
    <cellStyle name="パーセント" xfId="10" builtinId="5"/>
    <cellStyle name="パーセント 2" xfId="3" xr:uid="{00000000-0005-0000-0000-000001000000}"/>
    <cellStyle name="桁区切り" xfId="9" builtinId="6"/>
    <cellStyle name="桁区切り 2" xfId="2" xr:uid="{00000000-0005-0000-0000-000003000000}"/>
    <cellStyle name="桁区切り 2 2" xfId="13" xr:uid="{57DBE45A-E858-4B5C-BCEE-C87EB405DAF3}"/>
    <cellStyle name="通貨 2" xfId="4" xr:uid="{00000000-0005-0000-0000-000004000000}"/>
    <cellStyle name="通貨 2 2" xfId="7" xr:uid="{00000000-0005-0000-0000-000005000000}"/>
    <cellStyle name="標準" xfId="0" builtinId="0"/>
    <cellStyle name="標準 2" xfId="1" xr:uid="{00000000-0005-0000-0000-000007000000}"/>
    <cellStyle name="標準 3" xfId="5" xr:uid="{00000000-0005-0000-0000-000008000000}"/>
    <cellStyle name="標準 3 2" xfId="8" xr:uid="{00000000-0005-0000-0000-000009000000}"/>
    <cellStyle name="標準 3 2 2" xfId="12" xr:uid="{E511CDC9-4844-4400-BB5F-5287869B4120}"/>
    <cellStyle name="標準 4" xfId="11" xr:uid="{3941F583-1521-4489-9AB4-31EAFB3BABA2}"/>
    <cellStyle name="標準 7" xfId="14" xr:uid="{C9FC2E79-854F-4846-B5C5-A1D2B3A7ED9D}"/>
    <cellStyle name="未定義" xfId="6" xr:uid="{00000000-0005-0000-0000-00000A000000}"/>
  </cellStyles>
  <dxfs count="0"/>
  <tableStyles count="0" defaultTableStyle="TableStyleMedium2" defaultPivotStyle="PivotStyleMedium9"/>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12</xdr:col>
      <xdr:colOff>66675</xdr:colOff>
      <xdr:row>211</xdr:row>
      <xdr:rowOff>0</xdr:rowOff>
    </xdr:from>
    <xdr:to>
      <xdr:col>12</xdr:col>
      <xdr:colOff>139700</xdr:colOff>
      <xdr:row>212</xdr:row>
      <xdr:rowOff>126689</xdr:rowOff>
    </xdr:to>
    <xdr:sp macro="" textlink="">
      <xdr:nvSpPr>
        <xdr:cNvPr id="2" name="Text Box 5">
          <a:extLst>
            <a:ext uri="{FF2B5EF4-FFF2-40B4-BE49-F238E27FC236}">
              <a16:creationId xmlns:a16="http://schemas.microsoft.com/office/drawing/2014/main" id="{63C9CC36-DC77-4A3D-B4FE-EDE68D239BC5}"/>
            </a:ext>
          </a:extLst>
        </xdr:cNvPr>
        <xdr:cNvSpPr txBox="1">
          <a:spLocks noChangeArrowheads="1"/>
        </xdr:cNvSpPr>
      </xdr:nvSpPr>
      <xdr:spPr bwMode="auto">
        <a:xfrm>
          <a:off x="3635375" y="23285450"/>
          <a:ext cx="76200" cy="288614"/>
        </a:xfrm>
        <a:prstGeom prst="rect">
          <a:avLst/>
        </a:prstGeom>
        <a:noFill/>
        <a:ln w="9525">
          <a:noFill/>
          <a:miter lim="800000"/>
          <a:headEnd/>
          <a:tailEnd/>
        </a:ln>
      </xdr:spPr>
    </xdr:sp>
    <xdr:clientData/>
  </xdr:twoCellAnchor>
  <xdr:twoCellAnchor editAs="oneCell">
    <xdr:from>
      <xdr:col>20</xdr:col>
      <xdr:colOff>66675</xdr:colOff>
      <xdr:row>0</xdr:row>
      <xdr:rowOff>0</xdr:rowOff>
    </xdr:from>
    <xdr:to>
      <xdr:col>20</xdr:col>
      <xdr:colOff>139700</xdr:colOff>
      <xdr:row>0</xdr:row>
      <xdr:rowOff>183963</xdr:rowOff>
    </xdr:to>
    <xdr:sp macro="" textlink="">
      <xdr:nvSpPr>
        <xdr:cNvPr id="3" name="Text Box 5">
          <a:extLst>
            <a:ext uri="{FF2B5EF4-FFF2-40B4-BE49-F238E27FC236}">
              <a16:creationId xmlns:a16="http://schemas.microsoft.com/office/drawing/2014/main" id="{6A5D8AF3-3B2C-4B02-A8FC-869AF7F72B46}"/>
            </a:ext>
          </a:extLst>
        </xdr:cNvPr>
        <xdr:cNvSpPr txBox="1">
          <a:spLocks noChangeArrowheads="1"/>
        </xdr:cNvSpPr>
      </xdr:nvSpPr>
      <xdr:spPr bwMode="auto">
        <a:xfrm>
          <a:off x="3635375" y="0"/>
          <a:ext cx="76200" cy="180788"/>
        </a:xfrm>
        <a:prstGeom prst="rect">
          <a:avLst/>
        </a:prstGeom>
        <a:noFill/>
        <a:ln w="9525">
          <a:noFill/>
          <a:miter lim="800000"/>
          <a:headEnd/>
          <a:tailEnd/>
        </a:ln>
      </xdr:spPr>
    </xdr:sp>
    <xdr:clientData/>
  </xdr:twoCellAnchor>
  <xdr:twoCellAnchor editAs="oneCell">
    <xdr:from>
      <xdr:col>12</xdr:col>
      <xdr:colOff>66675</xdr:colOff>
      <xdr:row>210</xdr:row>
      <xdr:rowOff>0</xdr:rowOff>
    </xdr:from>
    <xdr:to>
      <xdr:col>12</xdr:col>
      <xdr:colOff>139700</xdr:colOff>
      <xdr:row>211</xdr:row>
      <xdr:rowOff>38100</xdr:rowOff>
    </xdr:to>
    <xdr:sp macro="" textlink="">
      <xdr:nvSpPr>
        <xdr:cNvPr id="4" name="Text Box 5">
          <a:extLst>
            <a:ext uri="{FF2B5EF4-FFF2-40B4-BE49-F238E27FC236}">
              <a16:creationId xmlns:a16="http://schemas.microsoft.com/office/drawing/2014/main" id="{A5E85A0E-E50E-48AE-B5EF-56F61215B424}"/>
            </a:ext>
          </a:extLst>
        </xdr:cNvPr>
        <xdr:cNvSpPr txBox="1">
          <a:spLocks noChangeArrowheads="1"/>
        </xdr:cNvSpPr>
      </xdr:nvSpPr>
      <xdr:spPr bwMode="auto">
        <a:xfrm>
          <a:off x="3635375" y="23114000"/>
          <a:ext cx="76200" cy="209550"/>
        </a:xfrm>
        <a:prstGeom prst="rect">
          <a:avLst/>
        </a:prstGeom>
        <a:noFill/>
        <a:ln w="9525">
          <a:noFill/>
          <a:miter lim="800000"/>
          <a:headEnd/>
          <a:tailEnd/>
        </a:ln>
      </xdr:spPr>
    </xdr:sp>
    <xdr:clientData/>
  </xdr:twoCellAnchor>
  <xdr:twoCellAnchor editAs="oneCell">
    <xdr:from>
      <xdr:col>12</xdr:col>
      <xdr:colOff>66675</xdr:colOff>
      <xdr:row>210</xdr:row>
      <xdr:rowOff>0</xdr:rowOff>
    </xdr:from>
    <xdr:to>
      <xdr:col>12</xdr:col>
      <xdr:colOff>139700</xdr:colOff>
      <xdr:row>211</xdr:row>
      <xdr:rowOff>38100</xdr:rowOff>
    </xdr:to>
    <xdr:sp macro="" textlink="">
      <xdr:nvSpPr>
        <xdr:cNvPr id="5" name="Text Box 5">
          <a:extLst>
            <a:ext uri="{FF2B5EF4-FFF2-40B4-BE49-F238E27FC236}">
              <a16:creationId xmlns:a16="http://schemas.microsoft.com/office/drawing/2014/main" id="{044B2A66-94B0-4670-B000-7C3A468F56DB}"/>
            </a:ext>
          </a:extLst>
        </xdr:cNvPr>
        <xdr:cNvSpPr txBox="1">
          <a:spLocks noChangeArrowheads="1"/>
        </xdr:cNvSpPr>
      </xdr:nvSpPr>
      <xdr:spPr bwMode="auto">
        <a:xfrm>
          <a:off x="3635375" y="23114000"/>
          <a:ext cx="76200" cy="209550"/>
        </a:xfrm>
        <a:prstGeom prst="rect">
          <a:avLst/>
        </a:prstGeom>
        <a:noFill/>
        <a:ln w="9525">
          <a:noFill/>
          <a:miter lim="800000"/>
          <a:headEnd/>
          <a:tailEnd/>
        </a:ln>
      </xdr:spPr>
    </xdr:sp>
    <xdr:clientData/>
  </xdr:twoCellAnchor>
  <xdr:twoCellAnchor editAs="oneCell">
    <xdr:from>
      <xdr:col>12</xdr:col>
      <xdr:colOff>66675</xdr:colOff>
      <xdr:row>211</xdr:row>
      <xdr:rowOff>0</xdr:rowOff>
    </xdr:from>
    <xdr:to>
      <xdr:col>12</xdr:col>
      <xdr:colOff>139700</xdr:colOff>
      <xdr:row>212</xdr:row>
      <xdr:rowOff>40217</xdr:rowOff>
    </xdr:to>
    <xdr:sp macro="" textlink="">
      <xdr:nvSpPr>
        <xdr:cNvPr id="6" name="Text Box 5">
          <a:extLst>
            <a:ext uri="{FF2B5EF4-FFF2-40B4-BE49-F238E27FC236}">
              <a16:creationId xmlns:a16="http://schemas.microsoft.com/office/drawing/2014/main" id="{70FB192C-17F2-4C55-A53E-1E64BBF2E031}"/>
            </a:ext>
          </a:extLst>
        </xdr:cNvPr>
        <xdr:cNvSpPr txBox="1">
          <a:spLocks noChangeArrowheads="1"/>
        </xdr:cNvSpPr>
      </xdr:nvSpPr>
      <xdr:spPr bwMode="auto">
        <a:xfrm>
          <a:off x="3635375" y="23285450"/>
          <a:ext cx="76200" cy="205317"/>
        </a:xfrm>
        <a:prstGeom prst="rect">
          <a:avLst/>
        </a:prstGeom>
        <a:noFill/>
        <a:ln w="9525">
          <a:noFill/>
          <a:miter lim="800000"/>
          <a:headEnd/>
          <a:tailEnd/>
        </a:ln>
      </xdr:spPr>
    </xdr:sp>
    <xdr:clientData/>
  </xdr:twoCellAnchor>
  <xdr:twoCellAnchor>
    <xdr:from>
      <xdr:col>41</xdr:col>
      <xdr:colOff>9525</xdr:colOff>
      <xdr:row>85</xdr:row>
      <xdr:rowOff>0</xdr:rowOff>
    </xdr:from>
    <xdr:to>
      <xdr:col>44</xdr:col>
      <xdr:colOff>0</xdr:colOff>
      <xdr:row>86</xdr:row>
      <xdr:rowOff>495300</xdr:rowOff>
    </xdr:to>
    <xdr:cxnSp macro="">
      <xdr:nvCxnSpPr>
        <xdr:cNvPr id="11" name="直線コネクタ 10">
          <a:extLst>
            <a:ext uri="{FF2B5EF4-FFF2-40B4-BE49-F238E27FC236}">
              <a16:creationId xmlns:a16="http://schemas.microsoft.com/office/drawing/2014/main" id="{03091A7F-7F35-48D5-9A4F-9E4D116843B0}"/>
            </a:ext>
          </a:extLst>
        </xdr:cNvPr>
        <xdr:cNvCxnSpPr/>
      </xdr:nvCxnSpPr>
      <xdr:spPr>
        <a:xfrm>
          <a:off x="7312025" y="8524875"/>
          <a:ext cx="3927475" cy="923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180975</xdr:colOff>
      <xdr:row>14</xdr:row>
      <xdr:rowOff>85724</xdr:rowOff>
    </xdr:from>
    <xdr:to>
      <xdr:col>41</xdr:col>
      <xdr:colOff>142875</xdr:colOff>
      <xdr:row>36</xdr:row>
      <xdr:rowOff>47624</xdr:rowOff>
    </xdr:to>
    <xdr:sp macro="" textlink="">
      <xdr:nvSpPr>
        <xdr:cNvPr id="7" name="矢印: 右 6">
          <a:extLst>
            <a:ext uri="{FF2B5EF4-FFF2-40B4-BE49-F238E27FC236}">
              <a16:creationId xmlns:a16="http://schemas.microsoft.com/office/drawing/2014/main" id="{EE0185B1-A9CF-4E2A-BBF2-0226A4A5CB37}"/>
            </a:ext>
          </a:extLst>
        </xdr:cNvPr>
        <xdr:cNvSpPr/>
      </xdr:nvSpPr>
      <xdr:spPr>
        <a:xfrm rot="10800000">
          <a:off x="8334375" y="2619374"/>
          <a:ext cx="647700" cy="3476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285750</xdr:colOff>
      <xdr:row>42</xdr:row>
      <xdr:rowOff>9523</xdr:rowOff>
    </xdr:from>
    <xdr:to>
      <xdr:col>41</xdr:col>
      <xdr:colOff>180975</xdr:colOff>
      <xdr:row>45</xdr:row>
      <xdr:rowOff>9522</xdr:rowOff>
    </xdr:to>
    <xdr:sp macro="" textlink="">
      <xdr:nvSpPr>
        <xdr:cNvPr id="9" name="矢印: 右 8">
          <a:extLst>
            <a:ext uri="{FF2B5EF4-FFF2-40B4-BE49-F238E27FC236}">
              <a16:creationId xmlns:a16="http://schemas.microsoft.com/office/drawing/2014/main" id="{B5CBB19B-6D41-463E-87DE-D401BB124D77}"/>
            </a:ext>
          </a:extLst>
        </xdr:cNvPr>
        <xdr:cNvSpPr/>
      </xdr:nvSpPr>
      <xdr:spPr>
        <a:xfrm rot="10800000">
          <a:off x="8439150" y="7067548"/>
          <a:ext cx="581025" cy="57149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314324</xdr:colOff>
      <xdr:row>201</xdr:row>
      <xdr:rowOff>133349</xdr:rowOff>
    </xdr:from>
    <xdr:to>
      <xdr:col>41</xdr:col>
      <xdr:colOff>142873</xdr:colOff>
      <xdr:row>207</xdr:row>
      <xdr:rowOff>66674</xdr:rowOff>
    </xdr:to>
    <xdr:sp macro="" textlink="">
      <xdr:nvSpPr>
        <xdr:cNvPr id="10" name="矢印: 右 9">
          <a:extLst>
            <a:ext uri="{FF2B5EF4-FFF2-40B4-BE49-F238E27FC236}">
              <a16:creationId xmlns:a16="http://schemas.microsoft.com/office/drawing/2014/main" id="{CECFAADC-7B85-42A1-928C-3F33071D7E67}"/>
            </a:ext>
          </a:extLst>
        </xdr:cNvPr>
        <xdr:cNvSpPr/>
      </xdr:nvSpPr>
      <xdr:spPr>
        <a:xfrm rot="10800000">
          <a:off x="8467724" y="30108524"/>
          <a:ext cx="514349" cy="16287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1</xdr:row>
      <xdr:rowOff>0</xdr:rowOff>
    </xdr:to>
    <xdr:sp macro="" textlink="">
      <xdr:nvSpPr>
        <xdr:cNvPr id="2" name="Text Box 5">
          <a:extLst>
            <a:ext uri="{FF2B5EF4-FFF2-40B4-BE49-F238E27FC236}">
              <a16:creationId xmlns:a16="http://schemas.microsoft.com/office/drawing/2014/main" id="{00000000-0008-0000-0400-000002000000}"/>
            </a:ext>
          </a:extLst>
        </xdr:cNvPr>
        <xdr:cNvSpPr txBox="1">
          <a:spLocks noChangeArrowheads="1"/>
        </xdr:cNvSpPr>
      </xdr:nvSpPr>
      <xdr:spPr bwMode="auto">
        <a:xfrm>
          <a:off x="4562475" y="0"/>
          <a:ext cx="76200" cy="209550"/>
        </a:xfrm>
        <a:prstGeom prst="rect">
          <a:avLst/>
        </a:prstGeom>
        <a:noFill/>
        <a:ln w="9525">
          <a:noFill/>
          <a:miter lim="800000"/>
          <a:headEnd/>
          <a:tailEnd/>
        </a:ln>
      </xdr:spPr>
    </xdr:sp>
    <xdr:clientData/>
  </xdr:twoCellAnchor>
  <xdr:oneCellAnchor>
    <xdr:from>
      <xdr:col>7</xdr:col>
      <xdr:colOff>0</xdr:colOff>
      <xdr:row>2</xdr:row>
      <xdr:rowOff>0</xdr:rowOff>
    </xdr:from>
    <xdr:ext cx="76200" cy="209550"/>
    <xdr:sp macro="" textlink="">
      <xdr:nvSpPr>
        <xdr:cNvPr id="3" name="Text Box 5">
          <a:extLst>
            <a:ext uri="{FF2B5EF4-FFF2-40B4-BE49-F238E27FC236}">
              <a16:creationId xmlns:a16="http://schemas.microsoft.com/office/drawing/2014/main" id="{00000000-0008-0000-0400-000003000000}"/>
            </a:ext>
          </a:extLst>
        </xdr:cNvPr>
        <xdr:cNvSpPr txBox="1">
          <a:spLocks noChangeArrowheads="1"/>
        </xdr:cNvSpPr>
      </xdr:nvSpPr>
      <xdr:spPr bwMode="auto">
        <a:xfrm>
          <a:off x="6219825" y="0"/>
          <a:ext cx="76200" cy="209550"/>
        </a:xfrm>
        <a:prstGeom prst="rect">
          <a:avLst/>
        </a:prstGeom>
        <a:noFill/>
        <a:ln w="9525">
          <a:noFill/>
          <a:miter lim="800000"/>
          <a:headEnd/>
          <a:tailEnd/>
        </a:ln>
      </xdr:spPr>
    </xdr:sp>
    <xdr:clientData/>
  </xdr:oneCellAnchor>
  <xdr:oneCellAnchor>
    <xdr:from>
      <xdr:col>5</xdr:col>
      <xdr:colOff>0</xdr:colOff>
      <xdr:row>15</xdr:row>
      <xdr:rowOff>0</xdr:rowOff>
    </xdr:from>
    <xdr:ext cx="76200" cy="209550"/>
    <xdr:sp macro="" textlink="">
      <xdr:nvSpPr>
        <xdr:cNvPr id="7" name="Text Box 5">
          <a:extLst>
            <a:ext uri="{FF2B5EF4-FFF2-40B4-BE49-F238E27FC236}">
              <a16:creationId xmlns:a16="http://schemas.microsoft.com/office/drawing/2014/main" id="{00000000-0008-0000-0400-000007000000}"/>
            </a:ext>
          </a:extLst>
        </xdr:cNvPr>
        <xdr:cNvSpPr txBox="1">
          <a:spLocks noChangeArrowheads="1"/>
        </xdr:cNvSpPr>
      </xdr:nvSpPr>
      <xdr:spPr bwMode="auto">
        <a:xfrm>
          <a:off x="4562475" y="361950"/>
          <a:ext cx="76200" cy="209550"/>
        </a:xfrm>
        <a:prstGeom prst="rect">
          <a:avLst/>
        </a:prstGeom>
        <a:noFill/>
        <a:ln w="9525">
          <a:noFill/>
          <a:miter lim="800000"/>
          <a:headEnd/>
          <a:tailEnd/>
        </a:ln>
      </xdr:spPr>
    </xdr:sp>
    <xdr:clientData/>
  </xdr:oneCellAnchor>
  <xdr:oneCellAnchor>
    <xdr:from>
      <xdr:col>8</xdr:col>
      <xdr:colOff>0</xdr:colOff>
      <xdr:row>15</xdr:row>
      <xdr:rowOff>0</xdr:rowOff>
    </xdr:from>
    <xdr:ext cx="76200" cy="209550"/>
    <xdr:sp macro="" textlink="">
      <xdr:nvSpPr>
        <xdr:cNvPr id="8" name="Text Box 5">
          <a:extLst>
            <a:ext uri="{FF2B5EF4-FFF2-40B4-BE49-F238E27FC236}">
              <a16:creationId xmlns:a16="http://schemas.microsoft.com/office/drawing/2014/main" id="{00000000-0008-0000-0400-000008000000}"/>
            </a:ext>
          </a:extLst>
        </xdr:cNvPr>
        <xdr:cNvSpPr txBox="1">
          <a:spLocks noChangeArrowheads="1"/>
        </xdr:cNvSpPr>
      </xdr:nvSpPr>
      <xdr:spPr bwMode="auto">
        <a:xfrm>
          <a:off x="6219825" y="361950"/>
          <a:ext cx="76200" cy="209550"/>
        </a:xfrm>
        <a:prstGeom prst="rect">
          <a:avLst/>
        </a:prstGeom>
        <a:noFill/>
        <a:ln w="9525">
          <a:noFill/>
          <a:miter lim="800000"/>
          <a:headEnd/>
          <a:tailEnd/>
        </a:ln>
      </xdr:spPr>
    </xdr:sp>
    <xdr:clientData/>
  </xdr:oneCellAnchor>
  <xdr:oneCellAnchor>
    <xdr:from>
      <xdr:col>8</xdr:col>
      <xdr:colOff>0</xdr:colOff>
      <xdr:row>15</xdr:row>
      <xdr:rowOff>0</xdr:rowOff>
    </xdr:from>
    <xdr:ext cx="76200" cy="209550"/>
    <xdr:sp macro="" textlink="">
      <xdr:nvSpPr>
        <xdr:cNvPr id="10" name="Text Box 5">
          <a:extLst>
            <a:ext uri="{FF2B5EF4-FFF2-40B4-BE49-F238E27FC236}">
              <a16:creationId xmlns:a16="http://schemas.microsoft.com/office/drawing/2014/main" id="{00000000-0008-0000-0400-00000A000000}"/>
            </a:ext>
          </a:extLst>
        </xdr:cNvPr>
        <xdr:cNvSpPr txBox="1">
          <a:spLocks noChangeArrowheads="1"/>
        </xdr:cNvSpPr>
      </xdr:nvSpPr>
      <xdr:spPr bwMode="auto">
        <a:xfrm>
          <a:off x="4743450" y="5705475"/>
          <a:ext cx="76200" cy="209550"/>
        </a:xfrm>
        <a:prstGeom prst="rect">
          <a:avLst/>
        </a:prstGeom>
        <a:noFill/>
        <a:ln w="9525">
          <a:noFill/>
          <a:miter lim="800000"/>
          <a:headEnd/>
          <a:tailEnd/>
        </a:ln>
      </xdr:spPr>
    </xdr:sp>
    <xdr:clientData/>
  </xdr:oneCellAnchor>
  <xdr:oneCellAnchor>
    <xdr:from>
      <xdr:col>8</xdr:col>
      <xdr:colOff>0</xdr:colOff>
      <xdr:row>15</xdr:row>
      <xdr:rowOff>0</xdr:rowOff>
    </xdr:from>
    <xdr:ext cx="76200" cy="209550"/>
    <xdr:sp macro="" textlink="">
      <xdr:nvSpPr>
        <xdr:cNvPr id="11" name="Text Box 5">
          <a:extLst>
            <a:ext uri="{FF2B5EF4-FFF2-40B4-BE49-F238E27FC236}">
              <a16:creationId xmlns:a16="http://schemas.microsoft.com/office/drawing/2014/main" id="{00000000-0008-0000-0400-00000B000000}"/>
            </a:ext>
          </a:extLst>
        </xdr:cNvPr>
        <xdr:cNvSpPr txBox="1">
          <a:spLocks noChangeArrowheads="1"/>
        </xdr:cNvSpPr>
      </xdr:nvSpPr>
      <xdr:spPr bwMode="auto">
        <a:xfrm>
          <a:off x="4743450" y="5705475"/>
          <a:ext cx="76200" cy="209550"/>
        </a:xfrm>
        <a:prstGeom prst="rect">
          <a:avLst/>
        </a:prstGeom>
        <a:noFill/>
        <a:ln w="9525">
          <a:noFill/>
          <a:miter lim="800000"/>
          <a:headEnd/>
          <a:tailEnd/>
        </a:ln>
      </xdr:spPr>
    </xdr:sp>
    <xdr:clientData/>
  </xdr:oneCellAnchor>
  <xdr:oneCellAnchor>
    <xdr:from>
      <xdr:col>8</xdr:col>
      <xdr:colOff>0</xdr:colOff>
      <xdr:row>15</xdr:row>
      <xdr:rowOff>0</xdr:rowOff>
    </xdr:from>
    <xdr:ext cx="76200" cy="209550"/>
    <xdr:sp macro="" textlink="">
      <xdr:nvSpPr>
        <xdr:cNvPr id="12" name="Text Box 5">
          <a:extLst>
            <a:ext uri="{FF2B5EF4-FFF2-40B4-BE49-F238E27FC236}">
              <a16:creationId xmlns:a16="http://schemas.microsoft.com/office/drawing/2014/main" id="{00000000-0008-0000-0400-00000C000000}"/>
            </a:ext>
          </a:extLst>
        </xdr:cNvPr>
        <xdr:cNvSpPr txBox="1">
          <a:spLocks noChangeArrowheads="1"/>
        </xdr:cNvSpPr>
      </xdr:nvSpPr>
      <xdr:spPr bwMode="auto">
        <a:xfrm>
          <a:off x="4743450" y="5705475"/>
          <a:ext cx="76200" cy="209550"/>
        </a:xfrm>
        <a:prstGeom prst="rect">
          <a:avLst/>
        </a:prstGeom>
        <a:noFill/>
        <a:ln w="9525">
          <a:noFill/>
          <a:miter lim="800000"/>
          <a:headEnd/>
          <a:tailEnd/>
        </a:ln>
      </xdr:spPr>
    </xdr:sp>
    <xdr:clientData/>
  </xdr:oneCellAnchor>
  <xdr:oneCellAnchor>
    <xdr:from>
      <xdr:col>8</xdr:col>
      <xdr:colOff>0</xdr:colOff>
      <xdr:row>15</xdr:row>
      <xdr:rowOff>0</xdr:rowOff>
    </xdr:from>
    <xdr:ext cx="76200" cy="209550"/>
    <xdr:sp macro="" textlink="">
      <xdr:nvSpPr>
        <xdr:cNvPr id="13" name="Text Box 5">
          <a:extLst>
            <a:ext uri="{FF2B5EF4-FFF2-40B4-BE49-F238E27FC236}">
              <a16:creationId xmlns:a16="http://schemas.microsoft.com/office/drawing/2014/main" id="{00000000-0008-0000-0400-00000D000000}"/>
            </a:ext>
          </a:extLst>
        </xdr:cNvPr>
        <xdr:cNvSpPr txBox="1">
          <a:spLocks noChangeArrowheads="1"/>
        </xdr:cNvSpPr>
      </xdr:nvSpPr>
      <xdr:spPr bwMode="auto">
        <a:xfrm>
          <a:off x="4743450" y="5705475"/>
          <a:ext cx="76200" cy="209550"/>
        </a:xfrm>
        <a:prstGeom prst="rect">
          <a:avLst/>
        </a:prstGeom>
        <a:noFill/>
        <a:ln w="9525">
          <a:noFill/>
          <a:miter lim="800000"/>
          <a:headEnd/>
          <a:tailEnd/>
        </a:ln>
      </xdr:spPr>
    </xdr:sp>
    <xdr:clientData/>
  </xdr:oneCellAnchor>
  <xdr:oneCellAnchor>
    <xdr:from>
      <xdr:col>8</xdr:col>
      <xdr:colOff>0</xdr:colOff>
      <xdr:row>15</xdr:row>
      <xdr:rowOff>0</xdr:rowOff>
    </xdr:from>
    <xdr:ext cx="76200" cy="209550"/>
    <xdr:sp macro="" textlink="">
      <xdr:nvSpPr>
        <xdr:cNvPr id="14" name="Text Box 5">
          <a:extLst>
            <a:ext uri="{FF2B5EF4-FFF2-40B4-BE49-F238E27FC236}">
              <a16:creationId xmlns:a16="http://schemas.microsoft.com/office/drawing/2014/main" id="{00000000-0008-0000-0400-00000E000000}"/>
            </a:ext>
          </a:extLst>
        </xdr:cNvPr>
        <xdr:cNvSpPr txBox="1">
          <a:spLocks noChangeArrowheads="1"/>
        </xdr:cNvSpPr>
      </xdr:nvSpPr>
      <xdr:spPr bwMode="auto">
        <a:xfrm>
          <a:off x="4743450" y="5705475"/>
          <a:ext cx="76200" cy="209550"/>
        </a:xfrm>
        <a:prstGeom prst="rect">
          <a:avLst/>
        </a:prstGeom>
        <a:noFill/>
        <a:ln w="9525">
          <a:noFill/>
          <a:miter lim="800000"/>
          <a:headEnd/>
          <a:tailEnd/>
        </a:ln>
      </xdr:spPr>
    </xdr:sp>
    <xdr:clientData/>
  </xdr:oneCellAnchor>
  <xdr:oneCellAnchor>
    <xdr:from>
      <xdr:col>8</xdr:col>
      <xdr:colOff>0</xdr:colOff>
      <xdr:row>15</xdr:row>
      <xdr:rowOff>0</xdr:rowOff>
    </xdr:from>
    <xdr:ext cx="76200" cy="209550"/>
    <xdr:sp macro="" textlink="">
      <xdr:nvSpPr>
        <xdr:cNvPr id="15" name="Text Box 5">
          <a:extLst>
            <a:ext uri="{FF2B5EF4-FFF2-40B4-BE49-F238E27FC236}">
              <a16:creationId xmlns:a16="http://schemas.microsoft.com/office/drawing/2014/main" id="{00000000-0008-0000-0400-00000F000000}"/>
            </a:ext>
          </a:extLst>
        </xdr:cNvPr>
        <xdr:cNvSpPr txBox="1">
          <a:spLocks noChangeArrowheads="1"/>
        </xdr:cNvSpPr>
      </xdr:nvSpPr>
      <xdr:spPr bwMode="auto">
        <a:xfrm>
          <a:off x="4743450" y="5705475"/>
          <a:ext cx="76200" cy="209550"/>
        </a:xfrm>
        <a:prstGeom prst="rect">
          <a:avLst/>
        </a:prstGeom>
        <a:noFill/>
        <a:ln w="9525">
          <a:noFill/>
          <a:miter lim="800000"/>
          <a:headEnd/>
          <a:tailEnd/>
        </a:ln>
      </xdr:spPr>
    </xdr:sp>
    <xdr:clientData/>
  </xdr:oneCellAnchor>
  <xdr:oneCellAnchor>
    <xdr:from>
      <xdr:col>8</xdr:col>
      <xdr:colOff>0</xdr:colOff>
      <xdr:row>15</xdr:row>
      <xdr:rowOff>0</xdr:rowOff>
    </xdr:from>
    <xdr:ext cx="76200" cy="209550"/>
    <xdr:sp macro="" textlink="">
      <xdr:nvSpPr>
        <xdr:cNvPr id="16" name="Text Box 5">
          <a:extLst>
            <a:ext uri="{FF2B5EF4-FFF2-40B4-BE49-F238E27FC236}">
              <a16:creationId xmlns:a16="http://schemas.microsoft.com/office/drawing/2014/main" id="{00000000-0008-0000-0400-000010000000}"/>
            </a:ext>
          </a:extLst>
        </xdr:cNvPr>
        <xdr:cNvSpPr txBox="1">
          <a:spLocks noChangeArrowheads="1"/>
        </xdr:cNvSpPr>
      </xdr:nvSpPr>
      <xdr:spPr bwMode="auto">
        <a:xfrm>
          <a:off x="4743450" y="5705475"/>
          <a:ext cx="76200" cy="209550"/>
        </a:xfrm>
        <a:prstGeom prst="rect">
          <a:avLst/>
        </a:prstGeom>
        <a:noFill/>
        <a:ln w="9525">
          <a:noFill/>
          <a:miter lim="800000"/>
          <a:headEnd/>
          <a:tailEnd/>
        </a:ln>
      </xdr:spPr>
    </xdr:sp>
    <xdr:clientData/>
  </xdr:oneCellAnchor>
  <xdr:twoCellAnchor>
    <xdr:from>
      <xdr:col>8</xdr:col>
      <xdr:colOff>1</xdr:colOff>
      <xdr:row>7</xdr:row>
      <xdr:rowOff>323851</xdr:rowOff>
    </xdr:from>
    <xdr:to>
      <xdr:col>11</xdr:col>
      <xdr:colOff>0</xdr:colOff>
      <xdr:row>9</xdr:row>
      <xdr:rowOff>123825</xdr:rowOff>
    </xdr:to>
    <xdr:sp macro="" textlink="">
      <xdr:nvSpPr>
        <xdr:cNvPr id="17" name="角丸四角形吹き出し 16">
          <a:extLst>
            <a:ext uri="{FF2B5EF4-FFF2-40B4-BE49-F238E27FC236}">
              <a16:creationId xmlns:a16="http://schemas.microsoft.com/office/drawing/2014/main" id="{00000000-0008-0000-0400-000011000000}"/>
            </a:ext>
          </a:extLst>
        </xdr:cNvPr>
        <xdr:cNvSpPr/>
      </xdr:nvSpPr>
      <xdr:spPr>
        <a:xfrm>
          <a:off x="5086351" y="2219326"/>
          <a:ext cx="1990724" cy="523874"/>
        </a:xfrm>
        <a:prstGeom prst="wedgeRoundRectCallout">
          <a:avLst>
            <a:gd name="adj1" fmla="val -23951"/>
            <a:gd name="adj2" fmla="val -5713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600"/>
            <a:t>現状値を</a:t>
          </a:r>
          <a:r>
            <a:rPr kumimoji="1" lang="en-US" altLang="ja-JP" sz="600"/>
            <a:t>R2</a:t>
          </a:r>
          <a:r>
            <a:rPr kumimoji="1" lang="ja-JP" altLang="en-US" sz="600"/>
            <a:t>年度の前年度の実績を用いた場合は、拡大率に３／４をかけたものがポイント算定の基準となる。</a:t>
          </a:r>
        </a:p>
      </xdr:txBody>
    </xdr:sp>
    <xdr:clientData/>
  </xdr:twoCellAnchor>
  <xdr:oneCellAnchor>
    <xdr:from>
      <xdr:col>8</xdr:col>
      <xdr:colOff>0</xdr:colOff>
      <xdr:row>15</xdr:row>
      <xdr:rowOff>0</xdr:rowOff>
    </xdr:from>
    <xdr:ext cx="76200" cy="209550"/>
    <xdr:sp macro="" textlink="">
      <xdr:nvSpPr>
        <xdr:cNvPr id="18" name="Text Box 5">
          <a:extLst>
            <a:ext uri="{FF2B5EF4-FFF2-40B4-BE49-F238E27FC236}">
              <a16:creationId xmlns:a16="http://schemas.microsoft.com/office/drawing/2014/main" id="{3B52B692-BEB5-4EA2-B605-A8A312E396D7}"/>
            </a:ext>
          </a:extLst>
        </xdr:cNvPr>
        <xdr:cNvSpPr txBox="1">
          <a:spLocks noChangeArrowheads="1"/>
        </xdr:cNvSpPr>
      </xdr:nvSpPr>
      <xdr:spPr bwMode="auto">
        <a:xfrm>
          <a:off x="5067300" y="6604000"/>
          <a:ext cx="76200" cy="209550"/>
        </a:xfrm>
        <a:prstGeom prst="rect">
          <a:avLst/>
        </a:prstGeom>
        <a:noFill/>
        <a:ln w="9525">
          <a:noFill/>
          <a:miter lim="800000"/>
          <a:headEnd/>
          <a:tailEnd/>
        </a:ln>
      </xdr:spPr>
    </xdr:sp>
    <xdr:clientData/>
  </xdr:oneCellAnchor>
  <xdr:oneCellAnchor>
    <xdr:from>
      <xdr:col>8</xdr:col>
      <xdr:colOff>0</xdr:colOff>
      <xdr:row>15</xdr:row>
      <xdr:rowOff>0</xdr:rowOff>
    </xdr:from>
    <xdr:ext cx="76200" cy="209550"/>
    <xdr:sp macro="" textlink="">
      <xdr:nvSpPr>
        <xdr:cNvPr id="20" name="Text Box 5">
          <a:extLst>
            <a:ext uri="{FF2B5EF4-FFF2-40B4-BE49-F238E27FC236}">
              <a16:creationId xmlns:a16="http://schemas.microsoft.com/office/drawing/2014/main" id="{C545995D-1398-4DEE-8CD1-C9FEF11F9875}"/>
            </a:ext>
          </a:extLst>
        </xdr:cNvPr>
        <xdr:cNvSpPr txBox="1">
          <a:spLocks noChangeArrowheads="1"/>
        </xdr:cNvSpPr>
      </xdr:nvSpPr>
      <xdr:spPr bwMode="auto">
        <a:xfrm>
          <a:off x="5067300" y="6604000"/>
          <a:ext cx="76200" cy="209550"/>
        </a:xfrm>
        <a:prstGeom prst="rect">
          <a:avLst/>
        </a:prstGeom>
        <a:noFill/>
        <a:ln w="9525">
          <a:noFill/>
          <a:miter lim="800000"/>
          <a:headEnd/>
          <a:tailEnd/>
        </a:ln>
      </xdr:spPr>
    </xdr:sp>
    <xdr:clientData/>
  </xdr:oneCellAnchor>
  <xdr:oneCellAnchor>
    <xdr:from>
      <xdr:col>8</xdr:col>
      <xdr:colOff>0</xdr:colOff>
      <xdr:row>15</xdr:row>
      <xdr:rowOff>0</xdr:rowOff>
    </xdr:from>
    <xdr:ext cx="76200" cy="209550"/>
    <xdr:sp macro="" textlink="">
      <xdr:nvSpPr>
        <xdr:cNvPr id="21" name="Text Box 5">
          <a:extLst>
            <a:ext uri="{FF2B5EF4-FFF2-40B4-BE49-F238E27FC236}">
              <a16:creationId xmlns:a16="http://schemas.microsoft.com/office/drawing/2014/main" id="{253083D9-C033-4C15-A232-BE5918E41D57}"/>
            </a:ext>
          </a:extLst>
        </xdr:cNvPr>
        <xdr:cNvSpPr txBox="1">
          <a:spLocks noChangeArrowheads="1"/>
        </xdr:cNvSpPr>
      </xdr:nvSpPr>
      <xdr:spPr bwMode="auto">
        <a:xfrm>
          <a:off x="5067300" y="8655050"/>
          <a:ext cx="76200" cy="209550"/>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178593</xdr:colOff>
      <xdr:row>3</xdr:row>
      <xdr:rowOff>214313</xdr:rowOff>
    </xdr:from>
    <xdr:to>
      <xdr:col>18</xdr:col>
      <xdr:colOff>666749</xdr:colOff>
      <xdr:row>10</xdr:row>
      <xdr:rowOff>142875</xdr:rowOff>
    </xdr:to>
    <xdr:sp macro="" textlink="">
      <xdr:nvSpPr>
        <xdr:cNvPr id="2" name="テキスト ボックス 1">
          <a:extLst>
            <a:ext uri="{FF2B5EF4-FFF2-40B4-BE49-F238E27FC236}">
              <a16:creationId xmlns:a16="http://schemas.microsoft.com/office/drawing/2014/main" id="{412E7F73-1B33-46A9-A4EF-1FD92E67D6AE}"/>
            </a:ext>
          </a:extLst>
        </xdr:cNvPr>
        <xdr:cNvSpPr txBox="1"/>
      </xdr:nvSpPr>
      <xdr:spPr>
        <a:xfrm>
          <a:off x="9468643" y="1338263"/>
          <a:ext cx="4850606" cy="19732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kumimoji="1" lang="ja-JP" altLang="en-US" sz="1400">
              <a:latin typeface="HG丸ｺﾞｼｯｸM-PRO" panose="020F0600000000000000" pitchFamily="50" charset="-128"/>
              <a:ea typeface="HG丸ｺﾞｼｯｸM-PRO" panose="020F0600000000000000" pitchFamily="50" charset="-128"/>
            </a:rPr>
            <a:t>＜記載時の留意点＞</a:t>
          </a:r>
          <a:endParaRPr kumimoji="1" lang="en-US" altLang="ja-JP" sz="1400">
            <a:latin typeface="HG丸ｺﾞｼｯｸM-PRO" panose="020F0600000000000000" pitchFamily="50" charset="-128"/>
            <a:ea typeface="HG丸ｺﾞｼｯｸM-PRO" panose="020F0600000000000000" pitchFamily="50" charset="-128"/>
          </a:endParaRPr>
        </a:p>
        <a:p>
          <a:pPr marL="171450" indent="-171450">
            <a:buFont typeface="Arial" panose="020B0604020202020204" pitchFamily="34" charset="0"/>
            <a:buChar char="•"/>
          </a:pPr>
          <a:r>
            <a:rPr kumimoji="1" lang="ja-JP" altLang="en-US" sz="1400">
              <a:latin typeface="HG丸ｺﾞｼｯｸM-PRO" panose="020F0600000000000000" pitchFamily="50" charset="-128"/>
              <a:ea typeface="HG丸ｺﾞｼｯｸM-PRO" panose="020F0600000000000000" pitchFamily="50" charset="-128"/>
            </a:rPr>
            <a:t>入力する現状値と決算書の数値は必ず一致させること！</a:t>
          </a:r>
          <a:endParaRPr kumimoji="1" lang="en-US" altLang="ja-JP" sz="1400">
            <a:latin typeface="HG丸ｺﾞｼｯｸM-PRO" panose="020F0600000000000000" pitchFamily="50" charset="-128"/>
            <a:ea typeface="HG丸ｺﾞｼｯｸM-PRO" panose="020F0600000000000000" pitchFamily="50" charset="-128"/>
          </a:endParaRPr>
        </a:p>
        <a:p>
          <a:pPr marL="171450" indent="-171450">
            <a:buFont typeface="Arial" panose="020B0604020202020204" pitchFamily="34" charset="0"/>
            <a:buChar char="•"/>
          </a:pPr>
          <a:r>
            <a:rPr kumimoji="1" lang="ja-JP" altLang="en-US" sz="1400">
              <a:latin typeface="HG丸ｺﾞｼｯｸM-PRO" panose="020F0600000000000000" pitchFamily="50" charset="-128"/>
              <a:ea typeface="HG丸ｺﾞｼｯｸM-PRO" panose="020F0600000000000000" pitchFamily="50" charset="-128"/>
            </a:rPr>
            <a:t>必要に応じて項目を加除修正すること</a:t>
          </a:r>
          <a:br>
            <a:rPr kumimoji="1" lang="en-US" altLang="ja-JP" sz="1400">
              <a:latin typeface="HG丸ｺﾞｼｯｸM-PRO" panose="020F0600000000000000" pitchFamily="50" charset="-128"/>
              <a:ea typeface="HG丸ｺﾞｼｯｸM-PRO" panose="020F0600000000000000" pitchFamily="50" charset="-128"/>
            </a:rPr>
          </a:br>
          <a:r>
            <a:rPr kumimoji="1" lang="ja-JP" altLang="en-US" sz="1400">
              <a:latin typeface="HG丸ｺﾞｼｯｸM-PRO" panose="020F0600000000000000" pitchFamily="50" charset="-128"/>
              <a:ea typeface="HG丸ｺﾞｼｯｸM-PRO" panose="020F0600000000000000" pitchFamily="50" charset="-128"/>
            </a:rPr>
            <a:t>（目標年度まで現状維持の項目は、「その他」等として一括表記して</a:t>
          </a:r>
          <a:r>
            <a:rPr kumimoji="1" lang="en-US" altLang="ja-JP" sz="1400">
              <a:latin typeface="HG丸ｺﾞｼｯｸM-PRO" panose="020F0600000000000000" pitchFamily="50" charset="-128"/>
              <a:ea typeface="HG丸ｺﾞｼｯｸM-PRO" panose="020F0600000000000000" pitchFamily="50" charset="-128"/>
            </a:rPr>
            <a:t>OK</a:t>
          </a:r>
          <a:r>
            <a:rPr kumimoji="1" lang="ja-JP" altLang="en-US" sz="1400">
              <a:latin typeface="HG丸ｺﾞｼｯｸM-PRO" panose="020F0600000000000000" pitchFamily="50" charset="-128"/>
              <a:ea typeface="HG丸ｺﾞｼｯｸM-PRO" panose="020F0600000000000000" pitchFamily="50" charset="-128"/>
            </a:rPr>
            <a:t>）</a:t>
          </a:r>
          <a:endParaRPr kumimoji="1" lang="en-US" altLang="ja-JP" sz="1400">
            <a:latin typeface="HG丸ｺﾞｼｯｸM-PRO" panose="020F0600000000000000" pitchFamily="50" charset="-128"/>
            <a:ea typeface="HG丸ｺﾞｼｯｸM-PRO" panose="020F0600000000000000" pitchFamily="50" charset="-128"/>
          </a:endParaRPr>
        </a:p>
        <a:p>
          <a:pPr marL="171450" indent="-171450">
            <a:buFont typeface="Arial" panose="020B0604020202020204" pitchFamily="34" charset="0"/>
            <a:buChar char="•"/>
          </a:pPr>
          <a:r>
            <a:rPr kumimoji="1" lang="ja-JP" altLang="en-US" sz="1400">
              <a:latin typeface="HG丸ｺﾞｼｯｸM-PRO" panose="020F0600000000000000" pitchFamily="50" charset="-128"/>
              <a:ea typeface="HG丸ｺﾞｼｯｸM-PRO" panose="020F0600000000000000" pitchFamily="50" charset="-128"/>
            </a:rPr>
            <a:t>変動する項目は、その理由を備考欄に記載すること！</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コンボボックス用シート"/>
      <sheetName val="単価表一覧"/>
      <sheetName val="機構P"/>
      <sheetName val="整理番号表"/>
      <sheetName val="整理番号表（融資主体型補助事業）"/>
      <sheetName val="単価等"/>
      <sheetName val="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単価表一覧"/>
      <sheetName val="コンボボックス用シート"/>
      <sheetName val="機構P"/>
      <sheetName val="整理番号表"/>
      <sheetName val="整理番号表（融資主体型補助事業）"/>
      <sheetName val="単価等"/>
      <sheetName val="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6E065-6C82-4595-B3CD-499A5BDFCFC5}">
  <sheetPr codeName="Sheet2">
    <tabColor rgb="FFC00000"/>
  </sheetPr>
  <dimension ref="A1:BH212"/>
  <sheetViews>
    <sheetView showGridLines="0" tabSelected="1" view="pageBreakPreview" topLeftCell="A3" zoomScaleNormal="90" zoomScaleSheetLayoutView="100" workbookViewId="0">
      <selection activeCell="AP208" sqref="AP208"/>
    </sheetView>
  </sheetViews>
  <sheetFormatPr defaultColWidth="9" defaultRowHeight="13.5"/>
  <cols>
    <col min="1" max="1" width="3.125" style="21" customWidth="1"/>
    <col min="2" max="34" width="2.625" style="21" customWidth="1"/>
    <col min="35" max="35" width="3" style="21" customWidth="1"/>
    <col min="36" max="37" width="2.625" style="21" customWidth="1"/>
    <col min="38" max="38" width="3.875" style="21" customWidth="1"/>
    <col min="39" max="39" width="2.875" style="21" customWidth="1"/>
    <col min="40" max="40" width="2.25" style="21" customWidth="1"/>
    <col min="41" max="41" width="9" style="21"/>
    <col min="42" max="43" width="12.75" style="21" customWidth="1"/>
    <col min="44" max="44" width="14.25" style="21" customWidth="1"/>
    <col min="45" max="16384" width="9" style="21"/>
  </cols>
  <sheetData>
    <row r="1" spans="2:41" s="56" customFormat="1" ht="15" customHeight="1">
      <c r="B1" s="54" t="s">
        <v>78</v>
      </c>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row>
    <row r="2" spans="2:41" ht="22.5" customHeight="1">
      <c r="B2" s="361" t="s">
        <v>79</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242"/>
    </row>
    <row r="3" spans="2:41" s="32" customFormat="1" ht="15" customHeight="1">
      <c r="B3" s="57"/>
      <c r="C3" s="58"/>
      <c r="D3" s="59"/>
      <c r="E3" s="59"/>
      <c r="F3" s="59"/>
      <c r="G3" s="59"/>
      <c r="H3" s="59"/>
      <c r="I3" s="59"/>
      <c r="J3" s="59"/>
      <c r="K3" s="59"/>
      <c r="L3" s="59"/>
      <c r="M3" s="59"/>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row>
    <row r="4" spans="2:41" s="23" customFormat="1" ht="15" customHeight="1">
      <c r="B4" s="403" t="s">
        <v>45</v>
      </c>
      <c r="C4" s="427"/>
      <c r="D4" s="403" t="s">
        <v>29</v>
      </c>
      <c r="E4" s="382"/>
      <c r="F4" s="382"/>
      <c r="G4" s="382"/>
      <c r="H4" s="382"/>
      <c r="I4" s="382"/>
      <c r="J4" s="382"/>
      <c r="K4" s="382"/>
      <c r="L4" s="382"/>
      <c r="M4" s="403" t="s">
        <v>30</v>
      </c>
      <c r="N4" s="382"/>
      <c r="O4" s="382"/>
      <c r="P4" s="382"/>
      <c r="Q4" s="382"/>
      <c r="R4" s="382"/>
      <c r="S4" s="382"/>
      <c r="T4" s="382"/>
      <c r="U4" s="382"/>
      <c r="V4" s="382"/>
      <c r="W4" s="382"/>
      <c r="X4" s="382"/>
      <c r="Y4" s="382"/>
      <c r="Z4" s="382"/>
      <c r="AA4" s="382"/>
      <c r="AB4" s="427"/>
      <c r="AC4" s="399" t="s">
        <v>31</v>
      </c>
      <c r="AD4" s="400"/>
      <c r="AE4" s="400"/>
      <c r="AF4" s="400"/>
      <c r="AG4" s="400"/>
      <c r="AH4" s="400"/>
      <c r="AI4" s="400"/>
      <c r="AJ4" s="400"/>
      <c r="AK4" s="400"/>
      <c r="AL4" s="489"/>
      <c r="AM4" s="285"/>
      <c r="AO4" s="21"/>
    </row>
    <row r="5" spans="2:41" s="23" customFormat="1" ht="15" customHeight="1">
      <c r="B5" s="404"/>
      <c r="C5" s="428"/>
      <c r="D5" s="404"/>
      <c r="E5" s="405"/>
      <c r="F5" s="405"/>
      <c r="G5" s="405"/>
      <c r="H5" s="405"/>
      <c r="I5" s="405"/>
      <c r="J5" s="405"/>
      <c r="K5" s="405"/>
      <c r="L5" s="405"/>
      <c r="M5" s="404"/>
      <c r="N5" s="405"/>
      <c r="O5" s="405"/>
      <c r="P5" s="405"/>
      <c r="Q5" s="405"/>
      <c r="R5" s="405"/>
      <c r="S5" s="405"/>
      <c r="T5" s="405"/>
      <c r="U5" s="405"/>
      <c r="V5" s="405"/>
      <c r="W5" s="405"/>
      <c r="X5" s="405"/>
      <c r="Y5" s="405"/>
      <c r="Z5" s="405"/>
      <c r="AA5" s="405"/>
      <c r="AB5" s="428"/>
      <c r="AC5" s="401"/>
      <c r="AD5" s="402"/>
      <c r="AE5" s="402"/>
      <c r="AF5" s="402"/>
      <c r="AG5" s="402"/>
      <c r="AH5" s="402"/>
      <c r="AI5" s="402"/>
      <c r="AJ5" s="402"/>
      <c r="AK5" s="402"/>
      <c r="AL5" s="490"/>
      <c r="AM5" s="285"/>
      <c r="AO5" s="21"/>
    </row>
    <row r="6" spans="2:41" s="23" customFormat="1" ht="12" customHeight="1">
      <c r="B6" s="418"/>
      <c r="C6" s="420"/>
      <c r="D6" s="418"/>
      <c r="E6" s="419"/>
      <c r="F6" s="419"/>
      <c r="G6" s="419"/>
      <c r="H6" s="419"/>
      <c r="I6" s="419"/>
      <c r="J6" s="419"/>
      <c r="K6" s="419"/>
      <c r="L6" s="419"/>
      <c r="M6" s="418"/>
      <c r="N6" s="419"/>
      <c r="O6" s="419"/>
      <c r="P6" s="419"/>
      <c r="Q6" s="419"/>
      <c r="R6" s="419"/>
      <c r="S6" s="419"/>
      <c r="T6" s="419"/>
      <c r="U6" s="419"/>
      <c r="V6" s="419"/>
      <c r="W6" s="419"/>
      <c r="X6" s="419"/>
      <c r="Y6" s="419"/>
      <c r="Z6" s="419"/>
      <c r="AA6" s="419"/>
      <c r="AB6" s="420"/>
      <c r="AC6" s="418"/>
      <c r="AD6" s="419"/>
      <c r="AE6" s="419"/>
      <c r="AF6" s="419"/>
      <c r="AG6" s="419"/>
      <c r="AH6" s="419"/>
      <c r="AI6" s="419"/>
      <c r="AJ6" s="419"/>
      <c r="AK6" s="419"/>
      <c r="AL6" s="420"/>
      <c r="AM6" s="286"/>
      <c r="AO6" s="21"/>
    </row>
    <row r="7" spans="2:41" s="23" customFormat="1" ht="12" customHeight="1">
      <c r="B7" s="421"/>
      <c r="C7" s="423"/>
      <c r="D7" s="421"/>
      <c r="E7" s="422"/>
      <c r="F7" s="422"/>
      <c r="G7" s="422"/>
      <c r="H7" s="422"/>
      <c r="I7" s="422"/>
      <c r="J7" s="422"/>
      <c r="K7" s="422"/>
      <c r="L7" s="422"/>
      <c r="M7" s="421"/>
      <c r="N7" s="422"/>
      <c r="O7" s="422"/>
      <c r="P7" s="422"/>
      <c r="Q7" s="422"/>
      <c r="R7" s="422"/>
      <c r="S7" s="422"/>
      <c r="T7" s="422"/>
      <c r="U7" s="422"/>
      <c r="V7" s="422"/>
      <c r="W7" s="422"/>
      <c r="X7" s="422"/>
      <c r="Y7" s="422"/>
      <c r="Z7" s="422"/>
      <c r="AA7" s="422"/>
      <c r="AB7" s="423"/>
      <c r="AC7" s="421"/>
      <c r="AD7" s="422"/>
      <c r="AE7" s="422"/>
      <c r="AF7" s="422"/>
      <c r="AG7" s="422"/>
      <c r="AH7" s="422"/>
      <c r="AI7" s="422"/>
      <c r="AJ7" s="422"/>
      <c r="AK7" s="422"/>
      <c r="AL7" s="423"/>
      <c r="AM7" s="286"/>
    </row>
    <row r="8" spans="2:41" ht="18.600000000000001" customHeight="1">
      <c r="B8" s="24" t="s">
        <v>46</v>
      </c>
      <c r="C8" s="22"/>
      <c r="D8" s="22"/>
      <c r="E8" s="22"/>
      <c r="F8" s="22"/>
      <c r="G8" s="22"/>
      <c r="H8" s="22"/>
      <c r="I8" s="22"/>
      <c r="J8" s="22"/>
      <c r="K8" s="22"/>
      <c r="L8" s="22"/>
      <c r="M8" s="22"/>
      <c r="Y8" s="22"/>
      <c r="Z8" s="22"/>
      <c r="AA8" s="22"/>
      <c r="AB8" s="22"/>
      <c r="AC8" s="22"/>
      <c r="AD8" s="22"/>
      <c r="AE8" s="22"/>
      <c r="AF8" s="22"/>
      <c r="AG8" s="22"/>
      <c r="AH8" s="22"/>
      <c r="AI8" s="22"/>
      <c r="AJ8" s="22"/>
      <c r="AK8" s="22"/>
      <c r="AL8" s="22"/>
      <c r="AM8" s="22"/>
    </row>
    <row r="9" spans="2:41" s="5" customFormat="1" ht="15.95" customHeight="1">
      <c r="B9" s="335" t="s">
        <v>294</v>
      </c>
    </row>
    <row r="10" spans="2:41" s="5" customFormat="1" ht="8.25" customHeight="1">
      <c r="B10" s="345" t="s">
        <v>0</v>
      </c>
      <c r="C10" s="349"/>
      <c r="D10" s="351" t="s">
        <v>180</v>
      </c>
      <c r="E10" s="352"/>
      <c r="F10" s="352"/>
      <c r="G10" s="352"/>
      <c r="H10" s="352"/>
      <c r="I10" s="352"/>
      <c r="J10" s="352"/>
      <c r="K10" s="352"/>
      <c r="L10" s="352"/>
      <c r="M10" s="352"/>
      <c r="N10" s="353"/>
      <c r="O10" s="345" t="s">
        <v>23</v>
      </c>
      <c r="P10" s="349"/>
      <c r="Q10" s="359" t="s">
        <v>181</v>
      </c>
      <c r="R10" s="359"/>
      <c r="S10" s="359"/>
      <c r="T10" s="359"/>
      <c r="U10" s="359"/>
      <c r="V10" s="359"/>
      <c r="W10" s="359"/>
      <c r="X10" s="359"/>
      <c r="Y10" s="359"/>
      <c r="Z10" s="359"/>
      <c r="AA10" s="359"/>
    </row>
    <row r="11" spans="2:41" s="5" customFormat="1" ht="8.25" customHeight="1">
      <c r="B11" s="539"/>
      <c r="C11" s="540"/>
      <c r="D11" s="360"/>
      <c r="E11" s="541"/>
      <c r="F11" s="541"/>
      <c r="G11" s="541"/>
      <c r="H11" s="541"/>
      <c r="I11" s="541"/>
      <c r="J11" s="541"/>
      <c r="K11" s="541"/>
      <c r="L11" s="541"/>
      <c r="M11" s="541"/>
      <c r="N11" s="542"/>
      <c r="O11" s="539"/>
      <c r="P11" s="540"/>
      <c r="Q11" s="359"/>
      <c r="R11" s="359"/>
      <c r="S11" s="359"/>
      <c r="T11" s="359"/>
      <c r="U11" s="359"/>
      <c r="V11" s="359"/>
      <c r="W11" s="359"/>
      <c r="X11" s="359"/>
      <c r="Y11" s="359"/>
      <c r="Z11" s="359"/>
      <c r="AA11" s="359"/>
    </row>
    <row r="12" spans="2:41" s="5" customFormat="1" ht="12.95" customHeight="1">
      <c r="B12" s="347"/>
      <c r="C12" s="350"/>
      <c r="D12" s="354"/>
      <c r="E12" s="355"/>
      <c r="F12" s="355"/>
      <c r="G12" s="355"/>
      <c r="H12" s="355"/>
      <c r="I12" s="355"/>
      <c r="J12" s="355"/>
      <c r="K12" s="355"/>
      <c r="L12" s="355"/>
      <c r="M12" s="355"/>
      <c r="N12" s="356"/>
      <c r="O12" s="347"/>
      <c r="P12" s="350"/>
      <c r="Q12" s="359"/>
      <c r="R12" s="359"/>
      <c r="S12" s="359"/>
      <c r="T12" s="359"/>
      <c r="U12" s="359"/>
      <c r="V12" s="359"/>
      <c r="W12" s="359"/>
      <c r="X12" s="359"/>
      <c r="Y12" s="359"/>
      <c r="Z12" s="359"/>
      <c r="AA12" s="359"/>
    </row>
    <row r="13" spans="2:41" s="5" customFormat="1" ht="15" customHeight="1">
      <c r="B13" s="346" t="s">
        <v>28</v>
      </c>
      <c r="C13" s="346"/>
      <c r="D13" s="36" t="s">
        <v>77</v>
      </c>
      <c r="P13" s="4"/>
      <c r="Q13" s="4"/>
      <c r="R13" s="4"/>
      <c r="S13" s="4"/>
      <c r="T13" s="4"/>
      <c r="U13" s="4"/>
      <c r="V13" s="4"/>
      <c r="W13" s="4"/>
      <c r="X13" s="4"/>
      <c r="Y13" s="4"/>
      <c r="Z13" s="4"/>
      <c r="AA13" s="4"/>
      <c r="AB13" s="4"/>
      <c r="AC13" s="4"/>
      <c r="AD13" s="4"/>
      <c r="AE13" s="4"/>
      <c r="AF13" s="4"/>
      <c r="AG13" s="4"/>
      <c r="AH13" s="4"/>
    </row>
    <row r="14" spans="2:41" s="5" customFormat="1" ht="15" customHeight="1">
      <c r="B14" s="316" t="s">
        <v>292</v>
      </c>
      <c r="C14" s="332"/>
      <c r="D14" s="332"/>
      <c r="E14" s="333"/>
      <c r="F14" s="333"/>
      <c r="G14" s="333"/>
      <c r="H14" s="333"/>
      <c r="I14" s="333"/>
      <c r="J14" s="333"/>
      <c r="K14" s="333"/>
      <c r="L14" s="333"/>
      <c r="M14" s="333"/>
      <c r="N14" s="333"/>
      <c r="O14" s="333"/>
      <c r="P14" s="333"/>
      <c r="Q14" s="333"/>
      <c r="R14" s="4"/>
      <c r="S14" s="4"/>
      <c r="T14" s="316" t="s">
        <v>293</v>
      </c>
      <c r="U14" s="321"/>
      <c r="V14" s="334"/>
      <c r="W14" s="334"/>
      <c r="X14" s="334"/>
      <c r="Y14" s="334"/>
      <c r="Z14" s="334"/>
      <c r="AA14" s="334"/>
      <c r="AB14" s="334"/>
      <c r="AC14" s="334"/>
      <c r="AD14" s="334"/>
      <c r="AE14" s="334"/>
      <c r="AF14" s="334"/>
      <c r="AG14" s="334"/>
      <c r="AH14" s="334"/>
      <c r="AI14" s="334"/>
    </row>
    <row r="15" spans="2:41" s="5" customFormat="1" ht="12">
      <c r="B15" s="559" t="s">
        <v>7</v>
      </c>
      <c r="C15" s="808"/>
      <c r="D15" s="808"/>
      <c r="E15" s="808"/>
      <c r="F15" s="808"/>
      <c r="G15" s="808"/>
      <c r="H15" s="808"/>
      <c r="I15" s="808"/>
      <c r="J15" s="808"/>
      <c r="K15" s="808"/>
      <c r="L15" s="808"/>
      <c r="M15" s="808"/>
      <c r="N15" s="808"/>
      <c r="O15" s="808"/>
      <c r="P15" s="808"/>
      <c r="Q15" s="808"/>
      <c r="R15" s="4"/>
      <c r="S15" s="4"/>
      <c r="T15" s="559" t="s">
        <v>7</v>
      </c>
      <c r="U15" s="808"/>
      <c r="V15" s="808"/>
      <c r="W15" s="808"/>
      <c r="X15" s="808"/>
      <c r="Y15" s="808"/>
      <c r="Z15" s="808"/>
      <c r="AA15" s="808"/>
      <c r="AB15" s="808"/>
      <c r="AC15" s="808"/>
      <c r="AD15" s="808"/>
      <c r="AE15" s="808"/>
      <c r="AF15" s="808"/>
      <c r="AG15" s="808"/>
      <c r="AH15" s="808"/>
      <c r="AI15" s="808"/>
    </row>
    <row r="16" spans="2:41" s="5" customFormat="1" ht="12">
      <c r="B16" s="559"/>
      <c r="C16" s="808"/>
      <c r="D16" s="808"/>
      <c r="E16" s="808"/>
      <c r="F16" s="808"/>
      <c r="G16" s="808"/>
      <c r="H16" s="808"/>
      <c r="I16" s="808"/>
      <c r="J16" s="808"/>
      <c r="K16" s="808"/>
      <c r="L16" s="808"/>
      <c r="M16" s="808"/>
      <c r="N16" s="808"/>
      <c r="O16" s="808"/>
      <c r="P16" s="808"/>
      <c r="Q16" s="808"/>
      <c r="R16" s="4"/>
      <c r="S16" s="4"/>
      <c r="T16" s="559"/>
      <c r="U16" s="808"/>
      <c r="V16" s="808"/>
      <c r="W16" s="808"/>
      <c r="X16" s="808"/>
      <c r="Y16" s="808"/>
      <c r="Z16" s="808"/>
      <c r="AA16" s="808"/>
      <c r="AB16" s="808"/>
      <c r="AC16" s="808"/>
      <c r="AD16" s="808"/>
      <c r="AE16" s="808"/>
      <c r="AF16" s="808"/>
      <c r="AG16" s="808"/>
      <c r="AH16" s="808"/>
      <c r="AI16" s="808"/>
    </row>
    <row r="17" spans="2:48" s="5" customFormat="1" ht="12">
      <c r="B17" s="559" t="s">
        <v>8</v>
      </c>
      <c r="C17" s="808"/>
      <c r="D17" s="808"/>
      <c r="E17" s="808"/>
      <c r="F17" s="808"/>
      <c r="G17" s="808"/>
      <c r="H17" s="808"/>
      <c r="I17" s="808"/>
      <c r="J17" s="808"/>
      <c r="K17" s="808"/>
      <c r="L17" s="808"/>
      <c r="M17" s="808"/>
      <c r="N17" s="808"/>
      <c r="O17" s="808"/>
      <c r="P17" s="808"/>
      <c r="Q17" s="808"/>
      <c r="R17" s="4"/>
      <c r="S17" s="4"/>
      <c r="T17" s="559" t="s">
        <v>8</v>
      </c>
      <c r="U17" s="808"/>
      <c r="V17" s="808"/>
      <c r="W17" s="808"/>
      <c r="X17" s="808"/>
      <c r="Y17" s="808"/>
      <c r="Z17" s="808"/>
      <c r="AA17" s="808"/>
      <c r="AB17" s="808"/>
      <c r="AC17" s="808"/>
      <c r="AD17" s="808"/>
      <c r="AE17" s="808"/>
      <c r="AF17" s="808"/>
      <c r="AG17" s="808"/>
      <c r="AH17" s="808"/>
      <c r="AI17" s="808"/>
    </row>
    <row r="18" spans="2:48" s="5" customFormat="1" ht="12">
      <c r="B18" s="559"/>
      <c r="C18" s="808"/>
      <c r="D18" s="808"/>
      <c r="E18" s="808"/>
      <c r="F18" s="808"/>
      <c r="G18" s="808"/>
      <c r="H18" s="808"/>
      <c r="I18" s="808"/>
      <c r="J18" s="808"/>
      <c r="K18" s="808"/>
      <c r="L18" s="808"/>
      <c r="M18" s="808"/>
      <c r="N18" s="808"/>
      <c r="O18" s="808"/>
      <c r="P18" s="808"/>
      <c r="Q18" s="808"/>
      <c r="R18" s="4"/>
      <c r="S18" s="4"/>
      <c r="T18" s="559"/>
      <c r="U18" s="808"/>
      <c r="V18" s="808"/>
      <c r="W18" s="808"/>
      <c r="X18" s="808"/>
      <c r="Y18" s="808"/>
      <c r="Z18" s="808"/>
      <c r="AA18" s="808"/>
      <c r="AB18" s="808"/>
      <c r="AC18" s="808"/>
      <c r="AD18" s="808"/>
      <c r="AE18" s="808"/>
      <c r="AF18" s="808"/>
      <c r="AG18" s="808"/>
      <c r="AH18" s="808"/>
      <c r="AI18" s="808"/>
    </row>
    <row r="19" spans="2:48" s="5" customFormat="1" ht="12">
      <c r="B19" s="284"/>
      <c r="C19" s="284"/>
      <c r="D19" s="36"/>
      <c r="P19" s="4"/>
      <c r="Q19" s="4"/>
      <c r="R19" s="4"/>
      <c r="S19" s="4"/>
      <c r="T19" s="4"/>
      <c r="U19" s="4"/>
      <c r="V19" s="4"/>
      <c r="W19" s="4"/>
      <c r="X19" s="4"/>
      <c r="Y19" s="4"/>
      <c r="Z19" s="4"/>
      <c r="AA19" s="4"/>
      <c r="AB19" s="4"/>
      <c r="AC19" s="4"/>
      <c r="AD19" s="4"/>
      <c r="AE19" s="4"/>
      <c r="AF19" s="4"/>
      <c r="AG19" s="4"/>
      <c r="AH19" s="4"/>
    </row>
    <row r="20" spans="2:48" s="252" customFormat="1" ht="13.7" customHeight="1">
      <c r="B20" s="316" t="s">
        <v>295</v>
      </c>
      <c r="C20" s="317"/>
      <c r="D20" s="318"/>
      <c r="E20" s="318"/>
      <c r="F20" s="318"/>
      <c r="G20" s="318"/>
      <c r="H20" s="318"/>
      <c r="I20" s="318"/>
      <c r="J20" s="318"/>
      <c r="K20" s="318"/>
      <c r="L20" s="318"/>
      <c r="M20" s="318"/>
      <c r="N20" s="318"/>
      <c r="O20" s="317"/>
      <c r="P20" s="317"/>
      <c r="Q20" s="318"/>
      <c r="R20" s="318"/>
      <c r="S20" s="318"/>
      <c r="T20" s="318"/>
      <c r="U20" s="318"/>
      <c r="V20" s="319"/>
      <c r="W20" s="320"/>
      <c r="X20" s="320"/>
      <c r="Y20" s="320"/>
      <c r="Z20" s="320"/>
      <c r="AA20" s="320"/>
      <c r="AB20" s="320"/>
      <c r="AC20" s="320"/>
      <c r="AD20" s="320"/>
      <c r="AE20" s="321"/>
      <c r="AF20" s="321"/>
      <c r="AG20" s="321"/>
      <c r="AH20" s="321"/>
      <c r="AI20" s="321"/>
      <c r="AJ20" s="321"/>
      <c r="AK20" s="321"/>
      <c r="AL20" s="321"/>
      <c r="AP20" s="843" t="s">
        <v>320</v>
      </c>
      <c r="AQ20" s="843"/>
      <c r="AR20" s="843"/>
      <c r="AS20" s="843"/>
      <c r="AT20" s="843"/>
      <c r="AU20" s="843"/>
      <c r="AV20" s="843"/>
    </row>
    <row r="21" spans="2:48" s="252" customFormat="1" ht="13.7" customHeight="1">
      <c r="B21" s="552" t="s">
        <v>282</v>
      </c>
      <c r="C21" s="553"/>
      <c r="D21" s="553"/>
      <c r="E21" s="553"/>
      <c r="F21" s="553"/>
      <c r="G21" s="553"/>
      <c r="H21" s="553"/>
      <c r="I21" s="553"/>
      <c r="J21" s="553"/>
      <c r="K21" s="553"/>
      <c r="L21" s="553"/>
      <c r="M21" s="553"/>
      <c r="N21" s="554"/>
      <c r="O21" s="559" t="s">
        <v>297</v>
      </c>
      <c r="P21" s="559"/>
      <c r="Q21" s="559"/>
      <c r="R21" s="559"/>
      <c r="S21" s="559"/>
      <c r="T21" s="559"/>
      <c r="U21" s="559"/>
      <c r="V21" s="559"/>
      <c r="W21" s="559"/>
      <c r="X21" s="559"/>
      <c r="Y21" s="559"/>
      <c r="Z21" s="559"/>
      <c r="AA21" s="559" t="s">
        <v>299</v>
      </c>
      <c r="AB21" s="559"/>
      <c r="AC21" s="559"/>
      <c r="AD21" s="559"/>
      <c r="AE21" s="559"/>
      <c r="AF21" s="559"/>
      <c r="AG21" s="559"/>
      <c r="AH21" s="559"/>
      <c r="AI21" s="559"/>
      <c r="AJ21" s="559"/>
      <c r="AK21" s="559"/>
      <c r="AL21" s="559"/>
      <c r="AP21" s="843"/>
      <c r="AQ21" s="843"/>
      <c r="AR21" s="843"/>
      <c r="AS21" s="843"/>
      <c r="AT21" s="843"/>
      <c r="AU21" s="843"/>
      <c r="AV21" s="843"/>
    </row>
    <row r="22" spans="2:48" s="252" customFormat="1" ht="13.7" customHeight="1">
      <c r="B22" s="555"/>
      <c r="C22" s="556"/>
      <c r="D22" s="556"/>
      <c r="E22" s="556"/>
      <c r="F22" s="556"/>
      <c r="G22" s="557"/>
      <c r="H22" s="557"/>
      <c r="I22" s="557"/>
      <c r="J22" s="557"/>
      <c r="K22" s="557"/>
      <c r="L22" s="557"/>
      <c r="M22" s="557"/>
      <c r="N22" s="558"/>
      <c r="O22" s="559"/>
      <c r="P22" s="559"/>
      <c r="Q22" s="559"/>
      <c r="R22" s="559"/>
      <c r="S22" s="559"/>
      <c r="T22" s="559"/>
      <c r="U22" s="559"/>
      <c r="V22" s="559"/>
      <c r="W22" s="559"/>
      <c r="X22" s="559"/>
      <c r="Y22" s="559"/>
      <c r="Z22" s="559"/>
      <c r="AA22" s="559"/>
      <c r="AB22" s="559"/>
      <c r="AC22" s="559"/>
      <c r="AD22" s="559"/>
      <c r="AE22" s="559"/>
      <c r="AF22" s="559"/>
      <c r="AG22" s="559"/>
      <c r="AH22" s="559"/>
      <c r="AI22" s="559"/>
      <c r="AJ22" s="559"/>
      <c r="AK22" s="559"/>
      <c r="AL22" s="559"/>
      <c r="AP22" s="843"/>
      <c r="AQ22" s="843"/>
      <c r="AR22" s="843"/>
      <c r="AS22" s="843"/>
      <c r="AT22" s="843"/>
      <c r="AU22" s="843"/>
      <c r="AV22" s="843"/>
    </row>
    <row r="23" spans="2:48" s="252" customFormat="1" ht="13.7" customHeight="1">
      <c r="B23" s="560"/>
      <c r="C23" s="560"/>
      <c r="D23" s="560"/>
      <c r="E23" s="560"/>
      <c r="F23" s="560"/>
      <c r="G23" s="562" t="s">
        <v>48</v>
      </c>
      <c r="H23" s="562"/>
      <c r="I23" s="562"/>
      <c r="J23" s="562"/>
      <c r="K23" s="562" t="s">
        <v>283</v>
      </c>
      <c r="L23" s="562"/>
      <c r="M23" s="562"/>
      <c r="N23" s="562"/>
      <c r="O23" s="562" t="s">
        <v>284</v>
      </c>
      <c r="P23" s="562"/>
      <c r="Q23" s="562"/>
      <c r="R23" s="562"/>
      <c r="S23" s="562" t="s">
        <v>285</v>
      </c>
      <c r="T23" s="562"/>
      <c r="U23" s="562"/>
      <c r="V23" s="562"/>
      <c r="W23" s="559" t="s">
        <v>286</v>
      </c>
      <c r="X23" s="559"/>
      <c r="Y23" s="559"/>
      <c r="Z23" s="559"/>
      <c r="AA23" s="562" t="s">
        <v>284</v>
      </c>
      <c r="AB23" s="562"/>
      <c r="AC23" s="562"/>
      <c r="AD23" s="562"/>
      <c r="AE23" s="562" t="s">
        <v>285</v>
      </c>
      <c r="AF23" s="562"/>
      <c r="AG23" s="562"/>
      <c r="AH23" s="562"/>
      <c r="AI23" s="559" t="s">
        <v>286</v>
      </c>
      <c r="AJ23" s="559"/>
      <c r="AK23" s="559"/>
      <c r="AL23" s="559"/>
      <c r="AP23" s="843"/>
      <c r="AQ23" s="843"/>
      <c r="AR23" s="843"/>
      <c r="AS23" s="843"/>
      <c r="AT23" s="843"/>
      <c r="AU23" s="843"/>
      <c r="AV23" s="843"/>
    </row>
    <row r="24" spans="2:48" s="252" customFormat="1" ht="13.7" customHeight="1">
      <c r="B24" s="561"/>
      <c r="C24" s="561"/>
      <c r="D24" s="561"/>
      <c r="E24" s="561"/>
      <c r="F24" s="561"/>
      <c r="G24" s="562"/>
      <c r="H24" s="562"/>
      <c r="I24" s="562"/>
      <c r="J24" s="562"/>
      <c r="K24" s="562"/>
      <c r="L24" s="562"/>
      <c r="M24" s="562"/>
      <c r="N24" s="562"/>
      <c r="O24" s="562"/>
      <c r="P24" s="562"/>
      <c r="Q24" s="562"/>
      <c r="R24" s="562"/>
      <c r="S24" s="562"/>
      <c r="T24" s="562"/>
      <c r="U24" s="562"/>
      <c r="V24" s="562"/>
      <c r="W24" s="559"/>
      <c r="X24" s="559"/>
      <c r="Y24" s="559"/>
      <c r="Z24" s="559"/>
      <c r="AA24" s="562"/>
      <c r="AB24" s="562"/>
      <c r="AC24" s="562"/>
      <c r="AD24" s="562"/>
      <c r="AE24" s="562"/>
      <c r="AF24" s="562"/>
      <c r="AG24" s="562"/>
      <c r="AH24" s="562"/>
      <c r="AI24" s="559"/>
      <c r="AJ24" s="559"/>
      <c r="AK24" s="559"/>
      <c r="AL24" s="559"/>
      <c r="AP24" s="843"/>
      <c r="AQ24" s="843"/>
      <c r="AR24" s="843"/>
      <c r="AS24" s="843"/>
      <c r="AT24" s="843"/>
      <c r="AU24" s="843"/>
      <c r="AV24" s="843"/>
    </row>
    <row r="25" spans="2:48" s="252" customFormat="1" ht="13.7" customHeight="1">
      <c r="B25" s="525"/>
      <c r="C25" s="525"/>
      <c r="D25" s="525"/>
      <c r="E25" s="525"/>
      <c r="F25" s="525"/>
      <c r="G25" s="525"/>
      <c r="H25" s="525"/>
      <c r="I25" s="525"/>
      <c r="J25" s="525"/>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525"/>
      <c r="AH25" s="525"/>
      <c r="AI25" s="525"/>
      <c r="AJ25" s="525"/>
      <c r="AK25" s="525"/>
      <c r="AL25" s="525"/>
      <c r="AP25" s="843"/>
      <c r="AQ25" s="843"/>
      <c r="AR25" s="843"/>
      <c r="AS25" s="843"/>
      <c r="AT25" s="843"/>
      <c r="AU25" s="843"/>
      <c r="AV25" s="843"/>
    </row>
    <row r="26" spans="2:48" s="252" customFormat="1" ht="13.7" customHeight="1">
      <c r="B26" s="525"/>
      <c r="C26" s="525"/>
      <c r="D26" s="525"/>
      <c r="E26" s="525"/>
      <c r="F26" s="525"/>
      <c r="G26" s="525"/>
      <c r="H26" s="525"/>
      <c r="I26" s="525"/>
      <c r="J26" s="525"/>
      <c r="K26" s="525"/>
      <c r="L26" s="525"/>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5"/>
      <c r="AJ26" s="525"/>
      <c r="AK26" s="525"/>
      <c r="AL26" s="525"/>
      <c r="AP26" s="843"/>
      <c r="AQ26" s="843"/>
      <c r="AR26" s="843"/>
      <c r="AS26" s="843"/>
      <c r="AT26" s="843"/>
      <c r="AU26" s="843"/>
      <c r="AV26" s="843"/>
    </row>
    <row r="27" spans="2:48" s="322" customFormat="1" ht="11.85" customHeight="1">
      <c r="B27" s="524" t="s">
        <v>28</v>
      </c>
      <c r="C27" s="524"/>
      <c r="D27" s="323">
        <v>1</v>
      </c>
      <c r="E27" s="324" t="s">
        <v>310</v>
      </c>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P27" s="843"/>
      <c r="AQ27" s="843"/>
      <c r="AR27" s="843"/>
      <c r="AS27" s="843"/>
      <c r="AT27" s="843"/>
      <c r="AU27" s="843"/>
      <c r="AV27" s="843"/>
    </row>
    <row r="28" spans="2:48" s="322" customFormat="1" ht="11.85" customHeight="1">
      <c r="B28" s="325"/>
      <c r="C28" s="325"/>
      <c r="D28" s="323">
        <v>2</v>
      </c>
      <c r="E28" s="324" t="s">
        <v>287</v>
      </c>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P28" s="843"/>
      <c r="AQ28" s="843"/>
      <c r="AR28" s="843"/>
      <c r="AS28" s="843"/>
      <c r="AT28" s="843"/>
      <c r="AU28" s="843"/>
      <c r="AV28" s="843"/>
    </row>
    <row r="29" spans="2:48" s="2" customFormat="1" ht="5.25" customHeight="1">
      <c r="B29" s="326"/>
      <c r="V29" s="326"/>
      <c r="W29" s="326"/>
      <c r="X29" s="326"/>
      <c r="Y29" s="326"/>
      <c r="Z29" s="326"/>
      <c r="AA29" s="326"/>
      <c r="AB29" s="326"/>
      <c r="AC29" s="326"/>
      <c r="AD29" s="326"/>
      <c r="AP29" s="843"/>
      <c r="AQ29" s="843"/>
      <c r="AR29" s="843"/>
      <c r="AS29" s="843"/>
      <c r="AT29" s="843"/>
      <c r="AU29" s="843"/>
      <c r="AV29" s="843"/>
    </row>
    <row r="30" spans="2:48" s="252" customFormat="1" ht="13.7" customHeight="1">
      <c r="B30" s="316" t="s">
        <v>296</v>
      </c>
      <c r="C30" s="327"/>
      <c r="D30" s="328"/>
      <c r="E30" s="328"/>
      <c r="F30" s="328"/>
      <c r="G30" s="328"/>
      <c r="H30" s="328"/>
      <c r="I30" s="328"/>
      <c r="J30" s="328"/>
      <c r="K30" s="328"/>
      <c r="L30" s="328"/>
      <c r="M30" s="328"/>
      <c r="N30" s="328"/>
      <c r="O30" s="327"/>
      <c r="P30" s="327"/>
      <c r="Q30" s="328"/>
      <c r="R30" s="328"/>
      <c r="S30" s="328"/>
      <c r="T30" s="328"/>
      <c r="U30" s="328"/>
      <c r="V30" s="329"/>
      <c r="W30" s="326"/>
      <c r="X30" s="326"/>
      <c r="Y30" s="326"/>
      <c r="Z30" s="326"/>
      <c r="AA30" s="326"/>
      <c r="AB30" s="326"/>
      <c r="AC30" s="326"/>
      <c r="AD30" s="326"/>
      <c r="AP30" s="843"/>
      <c r="AQ30" s="843"/>
      <c r="AR30" s="843"/>
      <c r="AS30" s="843"/>
      <c r="AT30" s="843"/>
      <c r="AU30" s="843"/>
      <c r="AV30" s="843"/>
    </row>
    <row r="31" spans="2:48" s="252" customFormat="1" ht="13.7" customHeight="1">
      <c r="B31" s="552" t="s">
        <v>288</v>
      </c>
      <c r="C31" s="553"/>
      <c r="D31" s="553"/>
      <c r="E31" s="553"/>
      <c r="F31" s="553"/>
      <c r="G31" s="553"/>
      <c r="H31" s="553"/>
      <c r="I31" s="553"/>
      <c r="J31" s="553"/>
      <c r="K31" s="553"/>
      <c r="L31" s="553"/>
      <c r="M31" s="553"/>
      <c r="N31" s="554"/>
      <c r="O31" s="559" t="s">
        <v>297</v>
      </c>
      <c r="P31" s="559"/>
      <c r="Q31" s="559"/>
      <c r="R31" s="559"/>
      <c r="S31" s="559"/>
      <c r="T31" s="559"/>
      <c r="U31" s="559"/>
      <c r="V31" s="559"/>
      <c r="W31" s="559"/>
      <c r="X31" s="559"/>
      <c r="Y31" s="559"/>
      <c r="Z31" s="559"/>
      <c r="AA31" s="559" t="s">
        <v>298</v>
      </c>
      <c r="AB31" s="559"/>
      <c r="AC31" s="559"/>
      <c r="AD31" s="559"/>
      <c r="AE31" s="559"/>
      <c r="AF31" s="559"/>
      <c r="AG31" s="559"/>
      <c r="AH31" s="559"/>
      <c r="AI31" s="559"/>
      <c r="AJ31" s="559"/>
      <c r="AK31" s="559"/>
      <c r="AL31" s="559"/>
      <c r="AP31" s="843"/>
      <c r="AQ31" s="843"/>
      <c r="AR31" s="843"/>
      <c r="AS31" s="843"/>
      <c r="AT31" s="843"/>
      <c r="AU31" s="843"/>
      <c r="AV31" s="843"/>
    </row>
    <row r="32" spans="2:48" s="252" customFormat="1" ht="13.7" customHeight="1">
      <c r="B32" s="555"/>
      <c r="C32" s="556"/>
      <c r="D32" s="556"/>
      <c r="E32" s="556"/>
      <c r="F32" s="556"/>
      <c r="G32" s="557"/>
      <c r="H32" s="557"/>
      <c r="I32" s="557"/>
      <c r="J32" s="557"/>
      <c r="K32" s="557"/>
      <c r="L32" s="557"/>
      <c r="M32" s="557"/>
      <c r="N32" s="558"/>
      <c r="O32" s="559"/>
      <c r="P32" s="559"/>
      <c r="Q32" s="559"/>
      <c r="R32" s="559"/>
      <c r="S32" s="559"/>
      <c r="T32" s="559"/>
      <c r="U32" s="559"/>
      <c r="V32" s="559"/>
      <c r="W32" s="559"/>
      <c r="X32" s="559"/>
      <c r="Y32" s="559"/>
      <c r="Z32" s="559"/>
      <c r="AA32" s="559"/>
      <c r="AB32" s="559"/>
      <c r="AC32" s="559"/>
      <c r="AD32" s="559"/>
      <c r="AE32" s="559"/>
      <c r="AF32" s="559"/>
      <c r="AG32" s="559"/>
      <c r="AH32" s="559"/>
      <c r="AI32" s="559"/>
      <c r="AJ32" s="559"/>
      <c r="AK32" s="559"/>
      <c r="AL32" s="559"/>
      <c r="AP32" s="843"/>
      <c r="AQ32" s="843"/>
      <c r="AR32" s="843"/>
      <c r="AS32" s="843"/>
      <c r="AT32" s="843"/>
      <c r="AU32" s="843"/>
      <c r="AV32" s="843"/>
    </row>
    <row r="33" spans="2:48" s="252" customFormat="1" ht="13.7" customHeight="1">
      <c r="B33" s="560"/>
      <c r="C33" s="560"/>
      <c r="D33" s="560"/>
      <c r="E33" s="560"/>
      <c r="F33" s="560"/>
      <c r="G33" s="562" t="s">
        <v>48</v>
      </c>
      <c r="H33" s="562"/>
      <c r="I33" s="562"/>
      <c r="J33" s="562"/>
      <c r="K33" s="562" t="s">
        <v>283</v>
      </c>
      <c r="L33" s="562"/>
      <c r="M33" s="562"/>
      <c r="N33" s="562"/>
      <c r="O33" s="527" t="s">
        <v>289</v>
      </c>
      <c r="P33" s="528"/>
      <c r="Q33" s="528"/>
      <c r="R33" s="528"/>
      <c r="S33" s="528"/>
      <c r="T33" s="529"/>
      <c r="U33" s="527" t="s">
        <v>290</v>
      </c>
      <c r="V33" s="528"/>
      <c r="W33" s="528"/>
      <c r="X33" s="528"/>
      <c r="Y33" s="528"/>
      <c r="Z33" s="529"/>
      <c r="AA33" s="527" t="s">
        <v>289</v>
      </c>
      <c r="AB33" s="528"/>
      <c r="AC33" s="528"/>
      <c r="AD33" s="528"/>
      <c r="AE33" s="528"/>
      <c r="AF33" s="529"/>
      <c r="AG33" s="527" t="s">
        <v>290</v>
      </c>
      <c r="AH33" s="528"/>
      <c r="AI33" s="528"/>
      <c r="AJ33" s="528"/>
      <c r="AK33" s="528"/>
      <c r="AL33" s="529"/>
    </row>
    <row r="34" spans="2:48" s="252" customFormat="1" ht="13.7" customHeight="1">
      <c r="B34" s="561"/>
      <c r="C34" s="561"/>
      <c r="D34" s="561"/>
      <c r="E34" s="561"/>
      <c r="F34" s="561"/>
      <c r="G34" s="562"/>
      <c r="H34" s="562"/>
      <c r="I34" s="562"/>
      <c r="J34" s="562"/>
      <c r="K34" s="562"/>
      <c r="L34" s="562"/>
      <c r="M34" s="562"/>
      <c r="N34" s="562"/>
      <c r="O34" s="530"/>
      <c r="P34" s="531"/>
      <c r="Q34" s="531"/>
      <c r="R34" s="531"/>
      <c r="S34" s="531"/>
      <c r="T34" s="532"/>
      <c r="U34" s="530"/>
      <c r="V34" s="531"/>
      <c r="W34" s="531"/>
      <c r="X34" s="531"/>
      <c r="Y34" s="531"/>
      <c r="Z34" s="532"/>
      <c r="AA34" s="530"/>
      <c r="AB34" s="531"/>
      <c r="AC34" s="531"/>
      <c r="AD34" s="531"/>
      <c r="AE34" s="531"/>
      <c r="AF34" s="532"/>
      <c r="AG34" s="530"/>
      <c r="AH34" s="531"/>
      <c r="AI34" s="531"/>
      <c r="AJ34" s="531"/>
      <c r="AK34" s="531"/>
      <c r="AL34" s="532"/>
    </row>
    <row r="35" spans="2:48" s="252" customFormat="1" ht="13.7" customHeight="1">
      <c r="B35" s="525"/>
      <c r="C35" s="525"/>
      <c r="D35" s="525"/>
      <c r="E35" s="525"/>
      <c r="F35" s="525"/>
      <c r="G35" s="525"/>
      <c r="H35" s="525"/>
      <c r="I35" s="525"/>
      <c r="J35" s="525"/>
      <c r="K35" s="525"/>
      <c r="L35" s="525"/>
      <c r="M35" s="525"/>
      <c r="N35" s="525"/>
      <c r="O35" s="533"/>
      <c r="P35" s="534"/>
      <c r="Q35" s="534"/>
      <c r="R35" s="534"/>
      <c r="S35" s="534"/>
      <c r="T35" s="535"/>
      <c r="U35" s="533"/>
      <c r="V35" s="534"/>
      <c r="W35" s="534"/>
      <c r="X35" s="534"/>
      <c r="Y35" s="534"/>
      <c r="Z35" s="535"/>
      <c r="AA35" s="533"/>
      <c r="AB35" s="534"/>
      <c r="AC35" s="534"/>
      <c r="AD35" s="534"/>
      <c r="AE35" s="534"/>
      <c r="AF35" s="535"/>
      <c r="AG35" s="533"/>
      <c r="AH35" s="534"/>
      <c r="AI35" s="534"/>
      <c r="AJ35" s="534"/>
      <c r="AK35" s="534"/>
      <c r="AL35" s="535"/>
    </row>
    <row r="36" spans="2:48" s="252" customFormat="1" ht="13.7" customHeight="1">
      <c r="B36" s="525"/>
      <c r="C36" s="525"/>
      <c r="D36" s="525"/>
      <c r="E36" s="525"/>
      <c r="F36" s="525"/>
      <c r="G36" s="525"/>
      <c r="H36" s="525"/>
      <c r="I36" s="525"/>
      <c r="J36" s="525"/>
      <c r="K36" s="525"/>
      <c r="L36" s="525"/>
      <c r="M36" s="525"/>
      <c r="N36" s="525"/>
      <c r="O36" s="536"/>
      <c r="P36" s="537"/>
      <c r="Q36" s="537"/>
      <c r="R36" s="537"/>
      <c r="S36" s="537"/>
      <c r="T36" s="538"/>
      <c r="U36" s="536"/>
      <c r="V36" s="537"/>
      <c r="W36" s="537"/>
      <c r="X36" s="537"/>
      <c r="Y36" s="537"/>
      <c r="Z36" s="538"/>
      <c r="AA36" s="536"/>
      <c r="AB36" s="537"/>
      <c r="AC36" s="537"/>
      <c r="AD36" s="537"/>
      <c r="AE36" s="537"/>
      <c r="AF36" s="538"/>
      <c r="AG36" s="536"/>
      <c r="AH36" s="537"/>
      <c r="AI36" s="537"/>
      <c r="AJ36" s="537"/>
      <c r="AK36" s="537"/>
      <c r="AL36" s="538"/>
      <c r="AU36" s="1"/>
    </row>
    <row r="37" spans="2:48" s="322" customFormat="1" ht="11.85" customHeight="1">
      <c r="B37" s="526" t="s">
        <v>28</v>
      </c>
      <c r="C37" s="526"/>
      <c r="D37" s="331" t="s">
        <v>291</v>
      </c>
      <c r="E37" s="331"/>
      <c r="AU37" s="1"/>
    </row>
    <row r="38" spans="2:48" s="322" customFormat="1" ht="11.85" customHeight="1">
      <c r="D38" s="330"/>
      <c r="AU38" s="1"/>
    </row>
    <row r="39" spans="2:48" ht="15" customHeight="1">
      <c r="B39" s="24" t="s">
        <v>300</v>
      </c>
      <c r="C39" s="22"/>
      <c r="D39" s="22"/>
      <c r="E39" s="22"/>
      <c r="F39" s="22"/>
      <c r="G39" s="22"/>
      <c r="H39" s="22"/>
      <c r="I39" s="22"/>
      <c r="J39" s="22"/>
      <c r="K39" s="22"/>
      <c r="L39" s="22"/>
      <c r="M39" s="22"/>
    </row>
    <row r="40" spans="2:48" s="23" customFormat="1" ht="15" customHeight="1">
      <c r="B40" s="474" t="s">
        <v>0</v>
      </c>
      <c r="C40" s="403">
        <v>1</v>
      </c>
      <c r="D40" s="519" t="s">
        <v>182</v>
      </c>
      <c r="E40" s="519"/>
      <c r="F40" s="519"/>
      <c r="G40" s="519"/>
      <c r="H40" s="519"/>
      <c r="I40" s="474" t="s">
        <v>0</v>
      </c>
      <c r="J40" s="403">
        <v>2</v>
      </c>
      <c r="K40" s="563" t="s">
        <v>183</v>
      </c>
      <c r="L40" s="564"/>
      <c r="M40" s="564"/>
      <c r="N40" s="564"/>
      <c r="O40" s="564"/>
      <c r="P40" s="564"/>
      <c r="Q40" s="564"/>
      <c r="R40" s="474" t="s">
        <v>0</v>
      </c>
      <c r="S40" s="403">
        <v>3</v>
      </c>
      <c r="T40" s="563" t="s">
        <v>184</v>
      </c>
      <c r="U40" s="564"/>
      <c r="V40" s="564"/>
      <c r="W40" s="564"/>
      <c r="X40" s="564"/>
      <c r="Y40" s="564"/>
      <c r="Z40" s="564"/>
      <c r="AA40" s="474" t="s">
        <v>0</v>
      </c>
      <c r="AB40" s="403">
        <v>4</v>
      </c>
      <c r="AC40" s="563" t="s">
        <v>185</v>
      </c>
      <c r="AD40" s="564"/>
      <c r="AE40" s="564"/>
      <c r="AF40" s="564"/>
      <c r="AG40" s="564"/>
      <c r="AH40" s="564"/>
      <c r="AI40" s="564"/>
    </row>
    <row r="41" spans="2:48" s="23" customFormat="1" ht="15" customHeight="1">
      <c r="B41" s="475"/>
      <c r="C41" s="404"/>
      <c r="D41" s="543"/>
      <c r="E41" s="543"/>
      <c r="F41" s="543"/>
      <c r="G41" s="543"/>
      <c r="H41" s="543"/>
      <c r="I41" s="475"/>
      <c r="J41" s="404"/>
      <c r="K41" s="563"/>
      <c r="L41" s="564"/>
      <c r="M41" s="564"/>
      <c r="N41" s="564"/>
      <c r="O41" s="564"/>
      <c r="P41" s="564"/>
      <c r="Q41" s="564"/>
      <c r="R41" s="475"/>
      <c r="S41" s="404"/>
      <c r="T41" s="563"/>
      <c r="U41" s="564"/>
      <c r="V41" s="564"/>
      <c r="W41" s="564"/>
      <c r="X41" s="564"/>
      <c r="Y41" s="564"/>
      <c r="Z41" s="564"/>
      <c r="AA41" s="475"/>
      <c r="AB41" s="404"/>
      <c r="AC41" s="563"/>
      <c r="AD41" s="564"/>
      <c r="AE41" s="564"/>
      <c r="AF41" s="564"/>
      <c r="AG41" s="564"/>
      <c r="AH41" s="564"/>
      <c r="AI41" s="564"/>
    </row>
    <row r="42" spans="2:48" s="23" customFormat="1" ht="12" customHeight="1">
      <c r="B42" s="382" t="s">
        <v>47</v>
      </c>
      <c r="C42" s="382"/>
      <c r="D42" s="60" t="s">
        <v>280</v>
      </c>
      <c r="E42" s="60"/>
      <c r="F42" s="60"/>
      <c r="G42" s="60"/>
      <c r="H42" s="60"/>
      <c r="I42" s="60"/>
      <c r="J42" s="60"/>
      <c r="K42" s="60"/>
      <c r="L42" s="60"/>
      <c r="M42" s="60"/>
      <c r="N42" s="60"/>
      <c r="O42" s="61"/>
      <c r="P42" s="61"/>
      <c r="Q42" s="60"/>
      <c r="R42" s="60"/>
      <c r="S42" s="60"/>
      <c r="T42" s="60"/>
    </row>
    <row r="43" spans="2:48" ht="15" customHeight="1">
      <c r="B43" s="24" t="s">
        <v>301</v>
      </c>
      <c r="C43" s="22"/>
      <c r="D43" s="22"/>
      <c r="E43" s="22"/>
      <c r="F43" s="22"/>
      <c r="G43" s="22"/>
      <c r="H43" s="22"/>
      <c r="I43" s="22"/>
      <c r="J43" s="22"/>
      <c r="K43" s="22"/>
      <c r="L43" s="22"/>
      <c r="M43" s="22"/>
      <c r="V43" s="24" t="s">
        <v>302</v>
      </c>
      <c r="AP43" s="843" t="s">
        <v>321</v>
      </c>
      <c r="AQ43" s="843"/>
      <c r="AR43" s="843"/>
      <c r="AS43" s="843"/>
      <c r="AT43" s="843"/>
      <c r="AU43" s="843"/>
      <c r="AV43" s="843"/>
    </row>
    <row r="44" spans="2:48" s="23" customFormat="1" ht="15" customHeight="1">
      <c r="B44" s="474" t="s">
        <v>0</v>
      </c>
      <c r="C44" s="403">
        <v>1</v>
      </c>
      <c r="D44" s="515" t="s">
        <v>186</v>
      </c>
      <c r="E44" s="515"/>
      <c r="F44" s="515"/>
      <c r="G44" s="515"/>
      <c r="H44" s="515"/>
      <c r="I44" s="515"/>
      <c r="J44" s="516"/>
      <c r="K44" s="474" t="s">
        <v>0</v>
      </c>
      <c r="L44" s="403">
        <v>2</v>
      </c>
      <c r="M44" s="519" t="s">
        <v>188</v>
      </c>
      <c r="N44" s="520"/>
      <c r="O44" s="520"/>
      <c r="P44" s="520"/>
      <c r="Q44" s="520"/>
      <c r="R44" s="520"/>
      <c r="S44" s="520"/>
      <c r="T44" s="521"/>
      <c r="W44" s="474" t="s">
        <v>0</v>
      </c>
      <c r="X44" s="403">
        <v>2</v>
      </c>
      <c r="Y44" s="519" t="s">
        <v>190</v>
      </c>
      <c r="Z44" s="520"/>
      <c r="AA44" s="520"/>
      <c r="AB44" s="520"/>
      <c r="AC44" s="520"/>
      <c r="AD44" s="520"/>
      <c r="AE44" s="520"/>
      <c r="AF44" s="521"/>
      <c r="AP44" s="843"/>
      <c r="AQ44" s="843"/>
      <c r="AR44" s="843"/>
      <c r="AS44" s="843"/>
      <c r="AT44" s="843"/>
      <c r="AU44" s="843"/>
      <c r="AV44" s="843"/>
    </row>
    <row r="45" spans="2:48" s="23" customFormat="1" ht="15" customHeight="1">
      <c r="B45" s="475"/>
      <c r="C45" s="404"/>
      <c r="D45" s="517"/>
      <c r="E45" s="517"/>
      <c r="F45" s="517"/>
      <c r="G45" s="517"/>
      <c r="H45" s="517"/>
      <c r="I45" s="517"/>
      <c r="J45" s="518"/>
      <c r="K45" s="475"/>
      <c r="L45" s="404"/>
      <c r="M45" s="522"/>
      <c r="N45" s="522"/>
      <c r="O45" s="522"/>
      <c r="P45" s="522"/>
      <c r="Q45" s="522"/>
      <c r="R45" s="522"/>
      <c r="S45" s="522"/>
      <c r="T45" s="523"/>
      <c r="W45" s="475"/>
      <c r="X45" s="404"/>
      <c r="Y45" s="522"/>
      <c r="Z45" s="522"/>
      <c r="AA45" s="522"/>
      <c r="AB45" s="522"/>
      <c r="AC45" s="522"/>
      <c r="AD45" s="522"/>
      <c r="AE45" s="522"/>
      <c r="AF45" s="523"/>
      <c r="AP45" s="844"/>
      <c r="AQ45" s="844"/>
      <c r="AR45" s="844"/>
      <c r="AS45" s="844"/>
      <c r="AT45" s="844"/>
      <c r="AU45" s="844"/>
      <c r="AV45" s="844"/>
    </row>
    <row r="46" spans="2:48" s="23" customFormat="1" ht="12" customHeight="1">
      <c r="B46" s="382" t="s">
        <v>47</v>
      </c>
      <c r="C46" s="382"/>
      <c r="D46" s="60" t="s">
        <v>280</v>
      </c>
      <c r="E46" s="60"/>
      <c r="F46" s="60"/>
      <c r="G46" s="60"/>
      <c r="H46" s="60"/>
      <c r="I46" s="60"/>
      <c r="J46" s="60"/>
      <c r="K46" s="60"/>
      <c r="L46" s="60"/>
      <c r="M46" s="60"/>
      <c r="N46" s="60"/>
      <c r="O46" s="61"/>
      <c r="P46" s="61"/>
      <c r="Q46" s="60"/>
      <c r="R46" s="60"/>
      <c r="S46" s="60"/>
      <c r="T46" s="60"/>
      <c r="W46" s="23" t="s">
        <v>189</v>
      </c>
      <c r="X46" s="60"/>
      <c r="Y46" s="60" t="s">
        <v>281</v>
      </c>
      <c r="AP46" s="844"/>
      <c r="AQ46" s="844"/>
      <c r="AR46" s="844"/>
      <c r="AS46" s="844"/>
      <c r="AT46" s="844"/>
      <c r="AU46" s="844"/>
      <c r="AV46" s="844"/>
    </row>
    <row r="47" spans="2:48" s="23" customFormat="1" ht="12" customHeight="1">
      <c r="B47" s="312" t="s">
        <v>303</v>
      </c>
      <c r="C47" s="244"/>
      <c r="D47" s="60"/>
      <c r="E47" s="60"/>
      <c r="F47" s="60"/>
      <c r="G47" s="60"/>
      <c r="H47" s="60"/>
      <c r="I47" s="60"/>
      <c r="J47" s="60"/>
      <c r="K47" s="60"/>
      <c r="L47" s="60"/>
      <c r="M47" s="60"/>
      <c r="N47" s="60"/>
      <c r="O47" s="61"/>
      <c r="P47" s="61"/>
      <c r="Q47" s="60"/>
      <c r="R47" s="60"/>
      <c r="S47" s="60"/>
      <c r="T47" s="60"/>
      <c r="X47" s="60"/>
      <c r="Y47" s="60"/>
      <c r="AP47" s="844"/>
      <c r="AQ47" s="844"/>
      <c r="AR47" s="844"/>
      <c r="AS47" s="844"/>
      <c r="AT47" s="844"/>
      <c r="AU47" s="844"/>
      <c r="AV47" s="844"/>
    </row>
    <row r="48" spans="2:48" s="252" customFormat="1" ht="24.6" customHeight="1">
      <c r="B48" s="565" t="s">
        <v>0</v>
      </c>
      <c r="C48" s="567" t="s">
        <v>191</v>
      </c>
      <c r="D48" s="534" t="s">
        <v>192</v>
      </c>
      <c r="E48" s="569"/>
      <c r="F48" s="569"/>
      <c r="G48" s="569"/>
      <c r="H48" s="544" t="s">
        <v>0</v>
      </c>
      <c r="I48" s="546" t="s">
        <v>193</v>
      </c>
      <c r="J48" s="548" t="s">
        <v>197</v>
      </c>
      <c r="K48" s="548"/>
      <c r="L48" s="548"/>
      <c r="M48" s="548"/>
      <c r="N48" s="548"/>
      <c r="O48" s="548"/>
      <c r="P48" s="549"/>
      <c r="Q48" s="544" t="s">
        <v>0</v>
      </c>
      <c r="R48" s="546" t="s">
        <v>194</v>
      </c>
      <c r="S48" s="571" t="s">
        <v>198</v>
      </c>
      <c r="T48" s="571"/>
      <c r="U48" s="571"/>
      <c r="V48" s="571"/>
      <c r="W48" s="572"/>
      <c r="X48" s="544" t="s">
        <v>0</v>
      </c>
      <c r="Y48" s="546" t="s">
        <v>195</v>
      </c>
      <c r="Z48" s="548" t="s">
        <v>200</v>
      </c>
      <c r="AA48" s="548"/>
      <c r="AB48" s="548"/>
      <c r="AC48" s="548"/>
      <c r="AD48" s="549"/>
      <c r="AE48" s="544" t="s">
        <v>0</v>
      </c>
      <c r="AF48" s="546" t="s">
        <v>196</v>
      </c>
      <c r="AG48" s="548" t="s">
        <v>199</v>
      </c>
      <c r="AH48" s="548"/>
      <c r="AI48" s="548"/>
      <c r="AJ48" s="548"/>
      <c r="AK48" s="549"/>
      <c r="AL48" s="287"/>
      <c r="AP48" s="844"/>
      <c r="AQ48" s="844"/>
      <c r="AR48" s="844"/>
      <c r="AS48" s="844"/>
      <c r="AT48" s="844"/>
      <c r="AU48" s="844"/>
      <c r="AV48" s="844"/>
    </row>
    <row r="49" spans="2:48" s="252" customFormat="1" ht="14.1" customHeight="1">
      <c r="B49" s="566"/>
      <c r="C49" s="568"/>
      <c r="D49" s="570"/>
      <c r="E49" s="570"/>
      <c r="F49" s="570"/>
      <c r="G49" s="570"/>
      <c r="H49" s="545"/>
      <c r="I49" s="547"/>
      <c r="J49" s="550"/>
      <c r="K49" s="550"/>
      <c r="L49" s="550"/>
      <c r="M49" s="550"/>
      <c r="N49" s="550"/>
      <c r="O49" s="550"/>
      <c r="P49" s="551"/>
      <c r="Q49" s="545"/>
      <c r="R49" s="547"/>
      <c r="S49" s="573"/>
      <c r="T49" s="573"/>
      <c r="U49" s="573"/>
      <c r="V49" s="573"/>
      <c r="W49" s="574"/>
      <c r="X49" s="545"/>
      <c r="Y49" s="547"/>
      <c r="Z49" s="550"/>
      <c r="AA49" s="550"/>
      <c r="AB49" s="550"/>
      <c r="AC49" s="550"/>
      <c r="AD49" s="551"/>
      <c r="AE49" s="545"/>
      <c r="AF49" s="547"/>
      <c r="AG49" s="550"/>
      <c r="AH49" s="550"/>
      <c r="AI49" s="550"/>
      <c r="AJ49" s="550"/>
      <c r="AK49" s="551"/>
      <c r="AL49" s="287"/>
      <c r="AP49" s="844"/>
      <c r="AQ49" s="844"/>
      <c r="AR49" s="844"/>
      <c r="AS49" s="844"/>
      <c r="AT49" s="844"/>
      <c r="AU49" s="844"/>
      <c r="AV49" s="844"/>
    </row>
    <row r="50" spans="2:48" s="23" customFormat="1" ht="16.5" customHeight="1">
      <c r="B50" s="313" t="s">
        <v>304</v>
      </c>
      <c r="C50" s="67"/>
      <c r="D50" s="67"/>
      <c r="E50" s="67"/>
      <c r="F50" s="67"/>
      <c r="G50" s="67"/>
      <c r="H50" s="67"/>
      <c r="I50" s="67"/>
      <c r="J50" s="67"/>
      <c r="K50" s="67"/>
      <c r="L50" s="67"/>
      <c r="M50" s="60"/>
      <c r="N50" s="60"/>
      <c r="O50" s="61"/>
      <c r="P50" s="61"/>
      <c r="Q50" s="60"/>
      <c r="R50" s="60"/>
      <c r="S50" s="60"/>
      <c r="T50" s="60"/>
      <c r="U50" s="60"/>
      <c r="V50" s="63"/>
      <c r="W50" s="25"/>
      <c r="X50" s="25"/>
      <c r="Y50" s="25"/>
      <c r="Z50" s="25"/>
      <c r="AA50" s="25"/>
      <c r="AB50" s="25"/>
      <c r="AC50" s="25"/>
      <c r="AD50" s="25"/>
      <c r="AP50" s="844"/>
      <c r="AQ50" s="844"/>
      <c r="AR50" s="844"/>
      <c r="AS50" s="844"/>
      <c r="AT50" s="844"/>
      <c r="AU50" s="844"/>
      <c r="AV50" s="844"/>
    </row>
    <row r="51" spans="2:48" s="23" customFormat="1" ht="13.5" customHeight="1">
      <c r="B51" s="471" t="s">
        <v>201</v>
      </c>
      <c r="C51" s="472"/>
      <c r="D51" s="472"/>
      <c r="E51" s="472"/>
      <c r="F51" s="472"/>
      <c r="G51" s="472"/>
      <c r="H51" s="472"/>
      <c r="I51" s="472"/>
      <c r="J51" s="472"/>
      <c r="K51" s="472"/>
      <c r="L51" s="473"/>
      <c r="AP51" s="844"/>
      <c r="AQ51" s="844"/>
      <c r="AR51" s="844"/>
      <c r="AS51" s="844"/>
      <c r="AT51" s="844"/>
      <c r="AU51" s="844"/>
      <c r="AV51" s="844"/>
    </row>
    <row r="52" spans="2:48" s="23" customFormat="1" ht="13.5" customHeight="1">
      <c r="B52" s="471"/>
      <c r="C52" s="472"/>
      <c r="D52" s="472"/>
      <c r="E52" s="472"/>
      <c r="F52" s="472"/>
      <c r="G52" s="472"/>
      <c r="H52" s="472"/>
      <c r="I52" s="472"/>
      <c r="J52" s="472"/>
      <c r="K52" s="472"/>
      <c r="L52" s="473"/>
      <c r="AP52" s="844"/>
      <c r="AQ52" s="844"/>
      <c r="AR52" s="844"/>
      <c r="AS52" s="844"/>
      <c r="AT52" s="844"/>
      <c r="AU52" s="844"/>
      <c r="AV52" s="844"/>
    </row>
    <row r="53" spans="2:48" ht="13.5" customHeight="1">
      <c r="B53" s="24" t="s">
        <v>305</v>
      </c>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P53" s="844"/>
      <c r="AQ53" s="844"/>
      <c r="AR53" s="844"/>
      <c r="AS53" s="844"/>
      <c r="AT53" s="844"/>
      <c r="AU53" s="844"/>
      <c r="AV53" s="844"/>
    </row>
    <row r="54" spans="2:48" s="23" customFormat="1" ht="18.95" customHeight="1">
      <c r="B54" s="474" t="s">
        <v>0</v>
      </c>
      <c r="C54" s="476" t="s">
        <v>187</v>
      </c>
      <c r="D54" s="477"/>
      <c r="E54" s="477"/>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C54" s="477"/>
      <c r="AD54" s="477"/>
      <c r="AE54" s="477"/>
      <c r="AF54" s="477"/>
      <c r="AG54" s="477"/>
      <c r="AH54" s="477"/>
      <c r="AI54" s="477"/>
      <c r="AJ54" s="477"/>
      <c r="AK54" s="477"/>
      <c r="AL54" s="478"/>
      <c r="AM54" s="288"/>
      <c r="AP54" s="844"/>
      <c r="AQ54" s="844"/>
      <c r="AR54" s="844"/>
      <c r="AS54" s="844"/>
      <c r="AT54" s="844"/>
      <c r="AU54" s="844"/>
      <c r="AV54" s="844"/>
    </row>
    <row r="55" spans="2:48" s="23" customFormat="1" ht="18.600000000000001" customHeight="1">
      <c r="B55" s="475"/>
      <c r="C55" s="479"/>
      <c r="D55" s="479"/>
      <c r="E55" s="479"/>
      <c r="F55" s="479"/>
      <c r="G55" s="479"/>
      <c r="H55" s="479"/>
      <c r="I55" s="479"/>
      <c r="J55" s="479"/>
      <c r="K55" s="479"/>
      <c r="L55" s="479"/>
      <c r="M55" s="479"/>
      <c r="N55" s="479"/>
      <c r="O55" s="479"/>
      <c r="P55" s="479"/>
      <c r="Q55" s="479"/>
      <c r="R55" s="479"/>
      <c r="S55" s="479"/>
      <c r="T55" s="479"/>
      <c r="U55" s="479"/>
      <c r="V55" s="479"/>
      <c r="W55" s="479"/>
      <c r="X55" s="479"/>
      <c r="Y55" s="479"/>
      <c r="Z55" s="479"/>
      <c r="AA55" s="479"/>
      <c r="AB55" s="479"/>
      <c r="AC55" s="479"/>
      <c r="AD55" s="479"/>
      <c r="AE55" s="479"/>
      <c r="AF55" s="479"/>
      <c r="AG55" s="479"/>
      <c r="AH55" s="479"/>
      <c r="AI55" s="479"/>
      <c r="AJ55" s="479"/>
      <c r="AK55" s="479"/>
      <c r="AL55" s="480"/>
      <c r="AM55" s="288"/>
      <c r="AP55" s="844"/>
      <c r="AQ55" s="844"/>
      <c r="AR55" s="844"/>
      <c r="AS55" s="844"/>
      <c r="AT55" s="844"/>
      <c r="AU55" s="844"/>
      <c r="AV55" s="844"/>
    </row>
    <row r="56" spans="2:48" s="26" customFormat="1" ht="12" customHeight="1">
      <c r="B56" s="400" t="s">
        <v>28</v>
      </c>
      <c r="C56" s="400"/>
      <c r="D56" s="27" t="s">
        <v>49</v>
      </c>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288"/>
      <c r="AP56" s="844"/>
      <c r="AQ56" s="844"/>
      <c r="AR56" s="844"/>
      <c r="AS56" s="844"/>
      <c r="AT56" s="844"/>
      <c r="AU56" s="844"/>
      <c r="AV56" s="844"/>
    </row>
    <row r="57" spans="2:48" s="27" customFormat="1" ht="10.5" customHeight="1">
      <c r="B57" s="63"/>
      <c r="C57" s="63"/>
      <c r="D57" s="63"/>
      <c r="E57" s="63"/>
      <c r="F57" s="63"/>
      <c r="G57" s="63"/>
      <c r="H57" s="65"/>
      <c r="I57" s="63"/>
      <c r="J57" s="63"/>
      <c r="K57" s="63"/>
      <c r="L57" s="63"/>
      <c r="M57" s="63"/>
      <c r="N57" s="65"/>
      <c r="O57" s="50"/>
      <c r="P57" s="50"/>
      <c r="Q57" s="50"/>
      <c r="R57" s="50"/>
      <c r="S57" s="50"/>
      <c r="T57" s="65"/>
      <c r="U57" s="63"/>
      <c r="V57" s="63"/>
      <c r="W57" s="63"/>
      <c r="X57" s="63"/>
      <c r="Y57" s="63"/>
      <c r="Z57" s="65"/>
      <c r="AA57" s="50"/>
      <c r="AB57" s="50"/>
      <c r="AC57" s="50"/>
      <c r="AD57" s="50"/>
      <c r="AE57" s="50"/>
      <c r="AF57" s="65"/>
      <c r="AG57" s="50"/>
      <c r="AH57" s="50"/>
      <c r="AI57" s="50"/>
      <c r="AJ57" s="50"/>
      <c r="AK57" s="50"/>
      <c r="AL57" s="50"/>
      <c r="AM57" s="245"/>
    </row>
    <row r="58" spans="2:48" s="22" customFormat="1" ht="15" customHeight="1">
      <c r="B58" s="24" t="s">
        <v>311</v>
      </c>
      <c r="AN58" s="27"/>
    </row>
    <row r="59" spans="2:48" s="22" customFormat="1" ht="15" customHeight="1">
      <c r="B59" s="24" t="s">
        <v>313</v>
      </c>
      <c r="AN59" s="27"/>
    </row>
    <row r="60" spans="2:48" s="253" customFormat="1" ht="21" customHeight="1">
      <c r="B60" s="598" t="s">
        <v>45</v>
      </c>
      <c r="C60" s="599"/>
      <c r="D60" s="509" t="s">
        <v>270</v>
      </c>
      <c r="E60" s="510"/>
      <c r="F60" s="510"/>
      <c r="G60" s="510"/>
      <c r="H60" s="510"/>
      <c r="I60" s="510"/>
      <c r="J60" s="511"/>
      <c r="K60" s="607" t="s">
        <v>202</v>
      </c>
      <c r="L60" s="608"/>
      <c r="M60" s="608"/>
      <c r="N60" s="608"/>
      <c r="O60" s="608"/>
      <c r="P60" s="608"/>
      <c r="Q60" s="608"/>
      <c r="R60" s="608"/>
      <c r="S60" s="608"/>
      <c r="T60" s="608"/>
      <c r="U60" s="608"/>
      <c r="V60" s="609"/>
      <c r="W60" s="607" t="s">
        <v>203</v>
      </c>
      <c r="X60" s="608"/>
      <c r="Y60" s="608"/>
      <c r="Z60" s="608"/>
      <c r="AA60" s="608"/>
      <c r="AB60" s="609"/>
      <c r="AC60" s="624" t="s">
        <v>309</v>
      </c>
      <c r="AD60" s="624"/>
      <c r="AE60" s="624"/>
      <c r="AF60" s="624"/>
      <c r="AG60" s="624"/>
      <c r="AH60" s="624"/>
      <c r="AI60" s="630" t="s">
        <v>308</v>
      </c>
      <c r="AJ60" s="630"/>
      <c r="AK60" s="630"/>
      <c r="AL60" s="630"/>
      <c r="AM60" s="630"/>
      <c r="AN60" s="630"/>
      <c r="AO60" s="809" t="s">
        <v>204</v>
      </c>
      <c r="AP60" s="810"/>
    </row>
    <row r="61" spans="2:48" s="253" customFormat="1" ht="21" customHeight="1">
      <c r="B61" s="600"/>
      <c r="C61" s="601"/>
      <c r="D61" s="604"/>
      <c r="E61" s="605"/>
      <c r="F61" s="605"/>
      <c r="G61" s="605"/>
      <c r="H61" s="605"/>
      <c r="I61" s="605"/>
      <c r="J61" s="606"/>
      <c r="K61" s="610" t="s">
        <v>318</v>
      </c>
      <c r="L61" s="610"/>
      <c r="M61" s="610"/>
      <c r="N61" s="610" t="s">
        <v>205</v>
      </c>
      <c r="O61" s="610"/>
      <c r="P61" s="610"/>
      <c r="Q61" s="509" t="s">
        <v>271</v>
      </c>
      <c r="R61" s="510"/>
      <c r="S61" s="511"/>
      <c r="T61" s="611" t="s">
        <v>206</v>
      </c>
      <c r="U61" s="612"/>
      <c r="V61" s="613"/>
      <c r="W61" s="610" t="s">
        <v>207</v>
      </c>
      <c r="X61" s="610"/>
      <c r="Y61" s="610"/>
      <c r="Z61" s="617" t="s">
        <v>56</v>
      </c>
      <c r="AA61" s="610"/>
      <c r="AB61" s="610"/>
      <c r="AC61" s="604" t="s">
        <v>306</v>
      </c>
      <c r="AD61" s="605"/>
      <c r="AE61" s="605"/>
      <c r="AF61" s="610" t="s">
        <v>307</v>
      </c>
      <c r="AG61" s="610"/>
      <c r="AH61" s="610"/>
      <c r="AI61" s="625" t="s">
        <v>272</v>
      </c>
      <c r="AJ61" s="625"/>
      <c r="AK61" s="625"/>
      <c r="AL61" s="625" t="s">
        <v>273</v>
      </c>
      <c r="AM61" s="625"/>
      <c r="AN61" s="625"/>
      <c r="AO61" s="809"/>
      <c r="AP61" s="810"/>
      <c r="AR61" s="253" t="s">
        <v>208</v>
      </c>
    </row>
    <row r="62" spans="2:48" s="253" customFormat="1" ht="38.450000000000003" customHeight="1">
      <c r="B62" s="602"/>
      <c r="C62" s="603"/>
      <c r="D62" s="512"/>
      <c r="E62" s="513"/>
      <c r="F62" s="513"/>
      <c r="G62" s="513"/>
      <c r="H62" s="513"/>
      <c r="I62" s="513"/>
      <c r="J62" s="514"/>
      <c r="K62" s="610"/>
      <c r="L62" s="610"/>
      <c r="M62" s="610"/>
      <c r="N62" s="610"/>
      <c r="O62" s="610"/>
      <c r="P62" s="610"/>
      <c r="Q62" s="512"/>
      <c r="R62" s="513"/>
      <c r="S62" s="514"/>
      <c r="T62" s="614"/>
      <c r="U62" s="615"/>
      <c r="V62" s="616"/>
      <c r="W62" s="610"/>
      <c r="X62" s="610"/>
      <c r="Y62" s="610"/>
      <c r="Z62" s="617"/>
      <c r="AA62" s="610"/>
      <c r="AB62" s="610"/>
      <c r="AC62" s="512"/>
      <c r="AD62" s="513"/>
      <c r="AE62" s="513"/>
      <c r="AF62" s="610"/>
      <c r="AG62" s="610"/>
      <c r="AH62" s="610"/>
      <c r="AI62" s="625"/>
      <c r="AJ62" s="625"/>
      <c r="AK62" s="625"/>
      <c r="AL62" s="625"/>
      <c r="AM62" s="625"/>
      <c r="AN62" s="625"/>
      <c r="AO62" s="809"/>
      <c r="AP62" s="810"/>
      <c r="AR62" s="253" t="s">
        <v>209</v>
      </c>
    </row>
    <row r="63" spans="2:48" s="253" customFormat="1" ht="15" customHeight="1">
      <c r="B63" s="628">
        <v>1</v>
      </c>
      <c r="C63" s="628"/>
      <c r="D63" s="509"/>
      <c r="E63" s="510"/>
      <c r="F63" s="510"/>
      <c r="G63" s="510"/>
      <c r="H63" s="510"/>
      <c r="I63" s="510"/>
      <c r="J63" s="511"/>
      <c r="K63" s="575"/>
      <c r="L63" s="576"/>
      <c r="M63" s="577"/>
      <c r="N63" s="581"/>
      <c r="O63" s="582"/>
      <c r="P63" s="583"/>
      <c r="Q63" s="587"/>
      <c r="R63" s="588"/>
      <c r="S63" s="589"/>
      <c r="T63" s="587"/>
      <c r="U63" s="588"/>
      <c r="V63" s="589"/>
      <c r="W63" s="593"/>
      <c r="X63" s="593"/>
      <c r="Y63" s="593"/>
      <c r="Z63" s="594"/>
      <c r="AA63" s="594"/>
      <c r="AB63" s="595"/>
      <c r="AC63" s="629"/>
      <c r="AD63" s="629"/>
      <c r="AE63" s="629"/>
      <c r="AF63" s="629"/>
      <c r="AG63" s="629"/>
      <c r="AH63" s="629"/>
      <c r="AI63" s="629"/>
      <c r="AJ63" s="629"/>
      <c r="AK63" s="629"/>
      <c r="AL63" s="418" t="s">
        <v>0</v>
      </c>
      <c r="AM63" s="419"/>
      <c r="AN63" s="420"/>
      <c r="AP63" s="807">
        <f>IF(U63="",0,INDEX($AQ$59:$BF$64,MATCH(U63,$AP$59:$AP$64,0),MATCH(X63,$AQ$58:$BF$58,0)))</f>
        <v>0</v>
      </c>
      <c r="AR63" s="253" t="s">
        <v>210</v>
      </c>
    </row>
    <row r="64" spans="2:48" s="253" customFormat="1" ht="15" customHeight="1">
      <c r="B64" s="628"/>
      <c r="C64" s="628"/>
      <c r="D64" s="512"/>
      <c r="E64" s="513"/>
      <c r="F64" s="513"/>
      <c r="G64" s="513"/>
      <c r="H64" s="513"/>
      <c r="I64" s="513"/>
      <c r="J64" s="514"/>
      <c r="K64" s="578"/>
      <c r="L64" s="579"/>
      <c r="M64" s="580"/>
      <c r="N64" s="584"/>
      <c r="O64" s="585"/>
      <c r="P64" s="586"/>
      <c r="Q64" s="590"/>
      <c r="R64" s="591"/>
      <c r="S64" s="592"/>
      <c r="T64" s="590"/>
      <c r="U64" s="591"/>
      <c r="V64" s="592"/>
      <c r="W64" s="593"/>
      <c r="X64" s="593"/>
      <c r="Y64" s="593"/>
      <c r="Z64" s="596"/>
      <c r="AA64" s="596"/>
      <c r="AB64" s="597"/>
      <c r="AC64" s="629"/>
      <c r="AD64" s="629"/>
      <c r="AE64" s="629"/>
      <c r="AF64" s="629"/>
      <c r="AG64" s="629"/>
      <c r="AH64" s="629"/>
      <c r="AI64" s="629"/>
      <c r="AJ64" s="629"/>
      <c r="AK64" s="629"/>
      <c r="AL64" s="421"/>
      <c r="AM64" s="422"/>
      <c r="AN64" s="423"/>
      <c r="AP64" s="807"/>
      <c r="AR64" s="253" t="s">
        <v>211</v>
      </c>
    </row>
    <row r="65" spans="2:44" s="253" customFormat="1" ht="15" customHeight="1">
      <c r="B65" s="628">
        <v>2</v>
      </c>
      <c r="C65" s="628"/>
      <c r="D65" s="509"/>
      <c r="E65" s="510"/>
      <c r="F65" s="510"/>
      <c r="G65" s="510"/>
      <c r="H65" s="510"/>
      <c r="I65" s="510"/>
      <c r="J65" s="511"/>
      <c r="K65" s="575"/>
      <c r="L65" s="576"/>
      <c r="M65" s="577"/>
      <c r="N65" s="581"/>
      <c r="O65" s="582"/>
      <c r="P65" s="583"/>
      <c r="Q65" s="587"/>
      <c r="R65" s="588"/>
      <c r="S65" s="589"/>
      <c r="T65" s="587"/>
      <c r="U65" s="588"/>
      <c r="V65" s="589"/>
      <c r="W65" s="627"/>
      <c r="X65" s="627"/>
      <c r="Y65" s="627"/>
      <c r="Z65" s="594"/>
      <c r="AA65" s="594"/>
      <c r="AB65" s="595"/>
      <c r="AC65" s="629"/>
      <c r="AD65" s="629"/>
      <c r="AE65" s="629"/>
      <c r="AF65" s="629"/>
      <c r="AG65" s="629"/>
      <c r="AH65" s="629"/>
      <c r="AI65" s="629"/>
      <c r="AJ65" s="629"/>
      <c r="AK65" s="629"/>
      <c r="AL65" s="418" t="s">
        <v>0</v>
      </c>
      <c r="AM65" s="419"/>
      <c r="AN65" s="420"/>
      <c r="AP65" s="807">
        <f t="shared" ref="AP65" si="0">IF(U65="",0,INDEX($AQ$59:$BF$64,MATCH(U65,$AP$59:$AP$64,0),MATCH(X65,$AQ$58:$BF$58,0)))</f>
        <v>0</v>
      </c>
      <c r="AR65" s="253" t="s">
        <v>212</v>
      </c>
    </row>
    <row r="66" spans="2:44" s="253" customFormat="1" ht="15" customHeight="1">
      <c r="B66" s="628"/>
      <c r="C66" s="628"/>
      <c r="D66" s="512"/>
      <c r="E66" s="513"/>
      <c r="F66" s="513"/>
      <c r="G66" s="513"/>
      <c r="H66" s="513"/>
      <c r="I66" s="513"/>
      <c r="J66" s="514"/>
      <c r="K66" s="578"/>
      <c r="L66" s="579"/>
      <c r="M66" s="580"/>
      <c r="N66" s="584"/>
      <c r="O66" s="585"/>
      <c r="P66" s="586"/>
      <c r="Q66" s="590"/>
      <c r="R66" s="591"/>
      <c r="S66" s="592"/>
      <c r="T66" s="590"/>
      <c r="U66" s="591"/>
      <c r="V66" s="592"/>
      <c r="W66" s="627"/>
      <c r="X66" s="627"/>
      <c r="Y66" s="627"/>
      <c r="Z66" s="596"/>
      <c r="AA66" s="596"/>
      <c r="AB66" s="597"/>
      <c r="AC66" s="629"/>
      <c r="AD66" s="629"/>
      <c r="AE66" s="629"/>
      <c r="AF66" s="629"/>
      <c r="AG66" s="629"/>
      <c r="AH66" s="629"/>
      <c r="AI66" s="629"/>
      <c r="AJ66" s="629"/>
      <c r="AK66" s="629"/>
      <c r="AL66" s="421"/>
      <c r="AM66" s="422"/>
      <c r="AN66" s="423"/>
      <c r="AP66" s="807"/>
      <c r="AR66" s="253" t="s">
        <v>213</v>
      </c>
    </row>
    <row r="67" spans="2:44" s="254" customFormat="1" ht="15" customHeight="1">
      <c r="B67" s="626">
        <v>3</v>
      </c>
      <c r="C67" s="626"/>
      <c r="D67" s="509"/>
      <c r="E67" s="510"/>
      <c r="F67" s="510"/>
      <c r="G67" s="510"/>
      <c r="H67" s="510"/>
      <c r="I67" s="510"/>
      <c r="J67" s="511"/>
      <c r="K67" s="575"/>
      <c r="L67" s="576"/>
      <c r="M67" s="577"/>
      <c r="N67" s="581"/>
      <c r="O67" s="582"/>
      <c r="P67" s="583"/>
      <c r="Q67" s="587"/>
      <c r="R67" s="588"/>
      <c r="S67" s="589"/>
      <c r="T67" s="587"/>
      <c r="U67" s="588"/>
      <c r="V67" s="589"/>
      <c r="W67" s="627"/>
      <c r="X67" s="627"/>
      <c r="Y67" s="627"/>
      <c r="Z67" s="594"/>
      <c r="AA67" s="594"/>
      <c r="AB67" s="595"/>
      <c r="AC67" s="629"/>
      <c r="AD67" s="629"/>
      <c r="AE67" s="629"/>
      <c r="AF67" s="629"/>
      <c r="AG67" s="629"/>
      <c r="AH67" s="629"/>
      <c r="AI67" s="629"/>
      <c r="AJ67" s="629"/>
      <c r="AK67" s="629"/>
      <c r="AL67" s="418" t="s">
        <v>0</v>
      </c>
      <c r="AM67" s="419"/>
      <c r="AN67" s="420"/>
      <c r="AP67" s="807">
        <f t="shared" ref="AP67" si="1">IF(U67="",0,INDEX($AQ$59:$BF$64,MATCH(U67,$AP$59:$AP$64,0),MATCH(X67,$AQ$58:$BF$58,0)))</f>
        <v>0</v>
      </c>
    </row>
    <row r="68" spans="2:44" s="254" customFormat="1" ht="15" customHeight="1">
      <c r="B68" s="626"/>
      <c r="C68" s="626"/>
      <c r="D68" s="512"/>
      <c r="E68" s="513"/>
      <c r="F68" s="513"/>
      <c r="G68" s="513"/>
      <c r="H68" s="513"/>
      <c r="I68" s="513"/>
      <c r="J68" s="514"/>
      <c r="K68" s="578"/>
      <c r="L68" s="579"/>
      <c r="M68" s="580"/>
      <c r="N68" s="584"/>
      <c r="O68" s="585"/>
      <c r="P68" s="586"/>
      <c r="Q68" s="590"/>
      <c r="R68" s="591"/>
      <c r="S68" s="592"/>
      <c r="T68" s="590"/>
      <c r="U68" s="591"/>
      <c r="V68" s="592"/>
      <c r="W68" s="627"/>
      <c r="X68" s="627"/>
      <c r="Y68" s="627"/>
      <c r="Z68" s="596"/>
      <c r="AA68" s="596"/>
      <c r="AB68" s="597"/>
      <c r="AC68" s="629"/>
      <c r="AD68" s="629"/>
      <c r="AE68" s="629"/>
      <c r="AF68" s="629"/>
      <c r="AG68" s="629"/>
      <c r="AH68" s="629"/>
      <c r="AI68" s="629"/>
      <c r="AJ68" s="629"/>
      <c r="AK68" s="629"/>
      <c r="AL68" s="421"/>
      <c r="AM68" s="422"/>
      <c r="AN68" s="423"/>
      <c r="AP68" s="807"/>
    </row>
    <row r="69" spans="2:44" s="254" customFormat="1" ht="15" hidden="1" customHeight="1">
      <c r="B69" s="626">
        <v>4</v>
      </c>
      <c r="C69" s="626"/>
      <c r="D69" s="631"/>
      <c r="E69" s="631"/>
      <c r="F69" s="631"/>
      <c r="G69" s="631"/>
      <c r="H69" s="631"/>
      <c r="I69" s="631"/>
      <c r="J69" s="631"/>
      <c r="K69" s="626"/>
      <c r="L69" s="626"/>
      <c r="M69" s="626"/>
      <c r="N69" s="626"/>
      <c r="O69" s="626"/>
      <c r="P69" s="626"/>
      <c r="Q69" s="626"/>
      <c r="R69" s="626"/>
      <c r="S69" s="575"/>
      <c r="T69" s="576"/>
      <c r="U69" s="577"/>
      <c r="V69" s="581"/>
      <c r="W69" s="582"/>
      <c r="X69" s="583"/>
      <c r="Y69" s="633"/>
      <c r="Z69" s="634"/>
      <c r="AA69" s="635"/>
      <c r="AB69" s="639"/>
      <c r="AC69" s="640"/>
      <c r="AD69" s="640"/>
      <c r="AE69" s="643"/>
      <c r="AF69" s="594"/>
      <c r="AG69" s="595"/>
      <c r="AH69" s="618"/>
      <c r="AI69" s="619"/>
      <c r="AJ69" s="619"/>
      <c r="AK69" s="619"/>
      <c r="AL69" s="620"/>
      <c r="AM69" s="281"/>
      <c r="AP69" s="807">
        <f t="shared" ref="AP69" si="2">IF(U69="",0,INDEX($AQ$59:$BF$64,MATCH(U69,$AP$59:$AP$64,0),MATCH(X69,$AQ$58:$BF$58,0)))</f>
        <v>0</v>
      </c>
    </row>
    <row r="70" spans="2:44" s="254" customFormat="1" ht="15" hidden="1" customHeight="1">
      <c r="B70" s="626"/>
      <c r="C70" s="626"/>
      <c r="D70" s="632"/>
      <c r="E70" s="632"/>
      <c r="F70" s="632"/>
      <c r="G70" s="632"/>
      <c r="H70" s="632"/>
      <c r="I70" s="632"/>
      <c r="J70" s="632"/>
      <c r="K70" s="626"/>
      <c r="L70" s="626"/>
      <c r="M70" s="626"/>
      <c r="N70" s="626"/>
      <c r="O70" s="626"/>
      <c r="P70" s="626"/>
      <c r="Q70" s="626"/>
      <c r="R70" s="626"/>
      <c r="S70" s="578"/>
      <c r="T70" s="579"/>
      <c r="U70" s="580"/>
      <c r="V70" s="584"/>
      <c r="W70" s="585"/>
      <c r="X70" s="586"/>
      <c r="Y70" s="636"/>
      <c r="Z70" s="637"/>
      <c r="AA70" s="638"/>
      <c r="AB70" s="641"/>
      <c r="AC70" s="642"/>
      <c r="AD70" s="642"/>
      <c r="AE70" s="644"/>
      <c r="AF70" s="596"/>
      <c r="AG70" s="597"/>
      <c r="AH70" s="621"/>
      <c r="AI70" s="622"/>
      <c r="AJ70" s="622"/>
      <c r="AK70" s="622"/>
      <c r="AL70" s="623"/>
      <c r="AM70" s="281"/>
      <c r="AP70" s="807"/>
    </row>
    <row r="71" spans="2:44" s="254" customFormat="1" ht="15" hidden="1" customHeight="1">
      <c r="B71" s="626">
        <v>5</v>
      </c>
      <c r="C71" s="626"/>
      <c r="D71" s="631"/>
      <c r="E71" s="631"/>
      <c r="F71" s="631"/>
      <c r="G71" s="631"/>
      <c r="H71" s="631"/>
      <c r="I71" s="631"/>
      <c r="J71" s="631"/>
      <c r="K71" s="626"/>
      <c r="L71" s="626"/>
      <c r="M71" s="626"/>
      <c r="N71" s="626"/>
      <c r="O71" s="626"/>
      <c r="P71" s="626"/>
      <c r="Q71" s="626"/>
      <c r="R71" s="626"/>
      <c r="S71" s="575"/>
      <c r="T71" s="576"/>
      <c r="U71" s="577"/>
      <c r="V71" s="581"/>
      <c r="W71" s="582"/>
      <c r="X71" s="583"/>
      <c r="Y71" s="633"/>
      <c r="Z71" s="634"/>
      <c r="AA71" s="635"/>
      <c r="AB71" s="639"/>
      <c r="AC71" s="640"/>
      <c r="AD71" s="640"/>
      <c r="AE71" s="643"/>
      <c r="AF71" s="594"/>
      <c r="AG71" s="595"/>
      <c r="AH71" s="645"/>
      <c r="AI71" s="646"/>
      <c r="AJ71" s="646"/>
      <c r="AK71" s="646"/>
      <c r="AL71" s="647"/>
      <c r="AM71" s="281"/>
      <c r="AP71" s="807">
        <f t="shared" ref="AP71" si="3">IF(U71="",0,INDEX($AQ$59:$BF$64,MATCH(U71,$AP$59:$AP$64,0),MATCH(X71,$AQ$58:$BF$58,0)))</f>
        <v>0</v>
      </c>
    </row>
    <row r="72" spans="2:44" s="254" customFormat="1" ht="15" hidden="1" customHeight="1">
      <c r="B72" s="626"/>
      <c r="C72" s="626"/>
      <c r="D72" s="632"/>
      <c r="E72" s="632"/>
      <c r="F72" s="632"/>
      <c r="G72" s="632"/>
      <c r="H72" s="632"/>
      <c r="I72" s="632"/>
      <c r="J72" s="632"/>
      <c r="K72" s="626"/>
      <c r="L72" s="626"/>
      <c r="M72" s="626"/>
      <c r="N72" s="626"/>
      <c r="O72" s="626"/>
      <c r="P72" s="626"/>
      <c r="Q72" s="626"/>
      <c r="R72" s="626"/>
      <c r="S72" s="578"/>
      <c r="T72" s="579"/>
      <c r="U72" s="580"/>
      <c r="V72" s="584"/>
      <c r="W72" s="585"/>
      <c r="X72" s="586"/>
      <c r="Y72" s="636"/>
      <c r="Z72" s="637"/>
      <c r="AA72" s="638"/>
      <c r="AB72" s="641"/>
      <c r="AC72" s="642"/>
      <c r="AD72" s="642"/>
      <c r="AE72" s="644"/>
      <c r="AF72" s="596"/>
      <c r="AG72" s="597"/>
      <c r="AH72" s="621"/>
      <c r="AI72" s="622"/>
      <c r="AJ72" s="622"/>
      <c r="AK72" s="622"/>
      <c r="AL72" s="623"/>
      <c r="AM72" s="281"/>
      <c r="AP72" s="807"/>
    </row>
    <row r="73" spans="2:44" s="254" customFormat="1" ht="15" hidden="1" customHeight="1">
      <c r="B73" s="626">
        <v>6</v>
      </c>
      <c r="C73" s="626"/>
      <c r="D73" s="631"/>
      <c r="E73" s="631"/>
      <c r="F73" s="631"/>
      <c r="G73" s="631"/>
      <c r="H73" s="631"/>
      <c r="I73" s="631"/>
      <c r="J73" s="631"/>
      <c r="K73" s="626"/>
      <c r="L73" s="626"/>
      <c r="M73" s="626"/>
      <c r="N73" s="626"/>
      <c r="O73" s="626"/>
      <c r="P73" s="626"/>
      <c r="Q73" s="626"/>
      <c r="R73" s="626"/>
      <c r="S73" s="575"/>
      <c r="T73" s="576"/>
      <c r="U73" s="577"/>
      <c r="V73" s="581"/>
      <c r="W73" s="582"/>
      <c r="X73" s="583"/>
      <c r="Y73" s="587"/>
      <c r="Z73" s="588"/>
      <c r="AA73" s="589"/>
      <c r="AB73" s="639"/>
      <c r="AC73" s="640"/>
      <c r="AD73" s="640"/>
      <c r="AE73" s="643"/>
      <c r="AF73" s="594"/>
      <c r="AG73" s="595"/>
      <c r="AH73" s="645"/>
      <c r="AI73" s="646"/>
      <c r="AJ73" s="646"/>
      <c r="AK73" s="646"/>
      <c r="AL73" s="647"/>
      <c r="AM73" s="281"/>
      <c r="AP73" s="807">
        <f t="shared" ref="AP73" si="4">IF(U73="",0,INDEX($AQ$59:$BF$64,MATCH(U73,$AP$59:$AP$64,0),MATCH(X73,$AQ$58:$BF$58,0)))</f>
        <v>0</v>
      </c>
    </row>
    <row r="74" spans="2:44" s="254" customFormat="1" ht="15" hidden="1" customHeight="1">
      <c r="B74" s="626"/>
      <c r="C74" s="626"/>
      <c r="D74" s="632"/>
      <c r="E74" s="632"/>
      <c r="F74" s="632"/>
      <c r="G74" s="632"/>
      <c r="H74" s="632"/>
      <c r="I74" s="632"/>
      <c r="J74" s="632"/>
      <c r="K74" s="626"/>
      <c r="L74" s="626"/>
      <c r="M74" s="626"/>
      <c r="N74" s="626"/>
      <c r="O74" s="626"/>
      <c r="P74" s="626"/>
      <c r="Q74" s="626"/>
      <c r="R74" s="626"/>
      <c r="S74" s="578"/>
      <c r="T74" s="579"/>
      <c r="U74" s="580"/>
      <c r="V74" s="584"/>
      <c r="W74" s="585"/>
      <c r="X74" s="586"/>
      <c r="Y74" s="590"/>
      <c r="Z74" s="591"/>
      <c r="AA74" s="592"/>
      <c r="AB74" s="641"/>
      <c r="AC74" s="642"/>
      <c r="AD74" s="642"/>
      <c r="AE74" s="644"/>
      <c r="AF74" s="596"/>
      <c r="AG74" s="597"/>
      <c r="AH74" s="621"/>
      <c r="AI74" s="622"/>
      <c r="AJ74" s="622"/>
      <c r="AK74" s="622"/>
      <c r="AL74" s="623"/>
      <c r="AM74" s="281"/>
      <c r="AP74" s="807"/>
    </row>
    <row r="75" spans="2:44" s="254" customFormat="1" ht="15" hidden="1" customHeight="1">
      <c r="B75" s="626">
        <v>7</v>
      </c>
      <c r="C75" s="626"/>
      <c r="D75" s="631"/>
      <c r="E75" s="631"/>
      <c r="F75" s="631"/>
      <c r="G75" s="631"/>
      <c r="H75" s="631"/>
      <c r="I75" s="631"/>
      <c r="J75" s="631"/>
      <c r="K75" s="626"/>
      <c r="L75" s="626"/>
      <c r="M75" s="626"/>
      <c r="N75" s="626"/>
      <c r="O75" s="626"/>
      <c r="P75" s="626"/>
      <c r="Q75" s="626"/>
      <c r="R75" s="626"/>
      <c r="S75" s="575"/>
      <c r="T75" s="576"/>
      <c r="U75" s="577"/>
      <c r="V75" s="581"/>
      <c r="W75" s="582"/>
      <c r="X75" s="583"/>
      <c r="Y75" s="587"/>
      <c r="Z75" s="588"/>
      <c r="AA75" s="589"/>
      <c r="AB75" s="639"/>
      <c r="AC75" s="640"/>
      <c r="AD75" s="640"/>
      <c r="AE75" s="643"/>
      <c r="AF75" s="594"/>
      <c r="AG75" s="595"/>
      <c r="AH75" s="645"/>
      <c r="AI75" s="646"/>
      <c r="AJ75" s="646"/>
      <c r="AK75" s="646"/>
      <c r="AL75" s="647"/>
      <c r="AM75" s="281"/>
      <c r="AP75" s="807">
        <f t="shared" ref="AP75" si="5">IF(U75="",0,INDEX($AQ$59:$BF$64,MATCH(U75,$AP$59:$AP$64,0),MATCH(X75,$AQ$58:$BF$58,0)))</f>
        <v>0</v>
      </c>
    </row>
    <row r="76" spans="2:44" s="254" customFormat="1" ht="15" hidden="1" customHeight="1">
      <c r="B76" s="626"/>
      <c r="C76" s="626"/>
      <c r="D76" s="632"/>
      <c r="E76" s="632"/>
      <c r="F76" s="632"/>
      <c r="G76" s="632"/>
      <c r="H76" s="632"/>
      <c r="I76" s="632"/>
      <c r="J76" s="632"/>
      <c r="K76" s="626"/>
      <c r="L76" s="626"/>
      <c r="M76" s="626"/>
      <c r="N76" s="626"/>
      <c r="O76" s="626"/>
      <c r="P76" s="626"/>
      <c r="Q76" s="626"/>
      <c r="R76" s="626"/>
      <c r="S76" s="578"/>
      <c r="T76" s="579"/>
      <c r="U76" s="580"/>
      <c r="V76" s="584"/>
      <c r="W76" s="585"/>
      <c r="X76" s="586"/>
      <c r="Y76" s="590"/>
      <c r="Z76" s="591"/>
      <c r="AA76" s="592"/>
      <c r="AB76" s="641"/>
      <c r="AC76" s="642"/>
      <c r="AD76" s="642"/>
      <c r="AE76" s="644"/>
      <c r="AF76" s="596"/>
      <c r="AG76" s="597"/>
      <c r="AH76" s="621"/>
      <c r="AI76" s="622"/>
      <c r="AJ76" s="622"/>
      <c r="AK76" s="622"/>
      <c r="AL76" s="623"/>
      <c r="AM76" s="281"/>
      <c r="AP76" s="807"/>
    </row>
    <row r="77" spans="2:44" s="254" customFormat="1" ht="15" hidden="1" customHeight="1">
      <c r="B77" s="626">
        <v>8</v>
      </c>
      <c r="C77" s="626"/>
      <c r="D77" s="631"/>
      <c r="E77" s="631"/>
      <c r="F77" s="631"/>
      <c r="G77" s="631"/>
      <c r="H77" s="631"/>
      <c r="I77" s="631"/>
      <c r="J77" s="631"/>
      <c r="K77" s="626"/>
      <c r="L77" s="626"/>
      <c r="M77" s="626"/>
      <c r="N77" s="626"/>
      <c r="O77" s="626"/>
      <c r="P77" s="626"/>
      <c r="Q77" s="626"/>
      <c r="R77" s="626"/>
      <c r="S77" s="575"/>
      <c r="T77" s="576"/>
      <c r="U77" s="577"/>
      <c r="V77" s="581"/>
      <c r="W77" s="582"/>
      <c r="X77" s="583"/>
      <c r="Y77" s="587"/>
      <c r="Z77" s="588"/>
      <c r="AA77" s="589"/>
      <c r="AB77" s="639"/>
      <c r="AC77" s="640"/>
      <c r="AD77" s="640"/>
      <c r="AE77" s="643"/>
      <c r="AF77" s="594"/>
      <c r="AG77" s="595"/>
      <c r="AH77" s="645"/>
      <c r="AI77" s="646"/>
      <c r="AJ77" s="646"/>
      <c r="AK77" s="646"/>
      <c r="AL77" s="647"/>
      <c r="AM77" s="281"/>
      <c r="AP77" s="807">
        <f t="shared" ref="AP77" si="6">IF(U77="",0,INDEX($AQ$59:$BF$64,MATCH(U77,$AP$59:$AP$64,0),MATCH(X77,$AQ$58:$BF$58,0)))</f>
        <v>0</v>
      </c>
    </row>
    <row r="78" spans="2:44" s="254" customFormat="1" ht="15" hidden="1" customHeight="1">
      <c r="B78" s="626"/>
      <c r="C78" s="626"/>
      <c r="D78" s="632"/>
      <c r="E78" s="632"/>
      <c r="F78" s="632"/>
      <c r="G78" s="632"/>
      <c r="H78" s="632"/>
      <c r="I78" s="632"/>
      <c r="J78" s="632"/>
      <c r="K78" s="626"/>
      <c r="L78" s="626"/>
      <c r="M78" s="626"/>
      <c r="N78" s="626"/>
      <c r="O78" s="626"/>
      <c r="P78" s="626"/>
      <c r="Q78" s="626"/>
      <c r="R78" s="626"/>
      <c r="S78" s="578"/>
      <c r="T78" s="579"/>
      <c r="U78" s="580"/>
      <c r="V78" s="584"/>
      <c r="W78" s="585"/>
      <c r="X78" s="586"/>
      <c r="Y78" s="590"/>
      <c r="Z78" s="591"/>
      <c r="AA78" s="592"/>
      <c r="AB78" s="641"/>
      <c r="AC78" s="642"/>
      <c r="AD78" s="642"/>
      <c r="AE78" s="644"/>
      <c r="AF78" s="596"/>
      <c r="AG78" s="597"/>
      <c r="AH78" s="621"/>
      <c r="AI78" s="622"/>
      <c r="AJ78" s="622"/>
      <c r="AK78" s="622"/>
      <c r="AL78" s="623"/>
      <c r="AM78" s="281"/>
      <c r="AP78" s="807"/>
    </row>
    <row r="79" spans="2:44" s="254" customFormat="1" ht="15" hidden="1" customHeight="1">
      <c r="B79" s="626">
        <v>9</v>
      </c>
      <c r="C79" s="626"/>
      <c r="D79" s="631"/>
      <c r="E79" s="631"/>
      <c r="F79" s="631"/>
      <c r="G79" s="631"/>
      <c r="H79" s="631"/>
      <c r="I79" s="631"/>
      <c r="J79" s="631"/>
      <c r="K79" s="626"/>
      <c r="L79" s="626"/>
      <c r="M79" s="626"/>
      <c r="N79" s="626"/>
      <c r="O79" s="626"/>
      <c r="P79" s="626"/>
      <c r="Q79" s="626"/>
      <c r="R79" s="626"/>
      <c r="S79" s="575"/>
      <c r="T79" s="576"/>
      <c r="U79" s="577"/>
      <c r="V79" s="581"/>
      <c r="W79" s="582"/>
      <c r="X79" s="583"/>
      <c r="Y79" s="633"/>
      <c r="Z79" s="634"/>
      <c r="AA79" s="635"/>
      <c r="AB79" s="639"/>
      <c r="AC79" s="640"/>
      <c r="AD79" s="640"/>
      <c r="AE79" s="643"/>
      <c r="AF79" s="594"/>
      <c r="AG79" s="595"/>
      <c r="AH79" s="645"/>
      <c r="AI79" s="646"/>
      <c r="AJ79" s="646"/>
      <c r="AK79" s="646"/>
      <c r="AL79" s="647"/>
      <c r="AM79" s="281"/>
      <c r="AP79" s="807">
        <f t="shared" ref="AP79" si="7">IF(U79="",0,INDEX($AQ$59:$BF$64,MATCH(U79,$AP$59:$AP$64,0),MATCH(X79,$AQ$58:$BF$58,0)))</f>
        <v>0</v>
      </c>
    </row>
    <row r="80" spans="2:44" s="254" customFormat="1" ht="15" hidden="1" customHeight="1">
      <c r="B80" s="626"/>
      <c r="C80" s="626"/>
      <c r="D80" s="632"/>
      <c r="E80" s="632"/>
      <c r="F80" s="632"/>
      <c r="G80" s="632"/>
      <c r="H80" s="632"/>
      <c r="I80" s="632"/>
      <c r="J80" s="632"/>
      <c r="K80" s="626"/>
      <c r="L80" s="626"/>
      <c r="M80" s="626"/>
      <c r="N80" s="626"/>
      <c r="O80" s="626"/>
      <c r="P80" s="626"/>
      <c r="Q80" s="626"/>
      <c r="R80" s="626"/>
      <c r="S80" s="578"/>
      <c r="T80" s="579"/>
      <c r="U80" s="580"/>
      <c r="V80" s="584"/>
      <c r="W80" s="585"/>
      <c r="X80" s="586"/>
      <c r="Y80" s="636"/>
      <c r="Z80" s="637"/>
      <c r="AA80" s="638"/>
      <c r="AB80" s="641"/>
      <c r="AC80" s="642"/>
      <c r="AD80" s="642"/>
      <c r="AE80" s="644"/>
      <c r="AF80" s="596"/>
      <c r="AG80" s="597"/>
      <c r="AH80" s="621"/>
      <c r="AI80" s="622"/>
      <c r="AJ80" s="622"/>
      <c r="AK80" s="622"/>
      <c r="AL80" s="623"/>
      <c r="AM80" s="281"/>
      <c r="AP80" s="807"/>
    </row>
    <row r="81" spans="2:60" s="254" customFormat="1" ht="15" hidden="1" customHeight="1">
      <c r="B81" s="626">
        <v>10</v>
      </c>
      <c r="C81" s="626"/>
      <c r="D81" s="631"/>
      <c r="E81" s="631"/>
      <c r="F81" s="631"/>
      <c r="G81" s="631"/>
      <c r="H81" s="631"/>
      <c r="I81" s="631"/>
      <c r="J81" s="631"/>
      <c r="K81" s="626"/>
      <c r="L81" s="626"/>
      <c r="M81" s="626"/>
      <c r="N81" s="626"/>
      <c r="O81" s="626"/>
      <c r="P81" s="626"/>
      <c r="Q81" s="626"/>
      <c r="R81" s="626"/>
      <c r="S81" s="575"/>
      <c r="T81" s="576"/>
      <c r="U81" s="577"/>
      <c r="V81" s="581"/>
      <c r="W81" s="582"/>
      <c r="X81" s="583"/>
      <c r="Y81" s="633"/>
      <c r="Z81" s="634"/>
      <c r="AA81" s="635"/>
      <c r="AB81" s="639"/>
      <c r="AC81" s="640"/>
      <c r="AD81" s="640"/>
      <c r="AE81" s="643"/>
      <c r="AF81" s="594"/>
      <c r="AG81" s="595"/>
      <c r="AH81" s="645"/>
      <c r="AI81" s="646"/>
      <c r="AJ81" s="646"/>
      <c r="AK81" s="646"/>
      <c r="AL81" s="647"/>
      <c r="AM81" s="281"/>
      <c r="AP81" s="807">
        <f t="shared" ref="AP81" si="8">IF(U81="",0,INDEX($AQ$59:$BF$64,MATCH(U81,$AP$59:$AP$64,0),MATCH(X81,$AQ$58:$BF$58,0)))</f>
        <v>0</v>
      </c>
    </row>
    <row r="82" spans="2:60" s="254" customFormat="1" ht="15" hidden="1" customHeight="1">
      <c r="B82" s="626"/>
      <c r="C82" s="626"/>
      <c r="D82" s="632"/>
      <c r="E82" s="632"/>
      <c r="F82" s="632"/>
      <c r="G82" s="632"/>
      <c r="H82" s="632"/>
      <c r="I82" s="632"/>
      <c r="J82" s="632"/>
      <c r="K82" s="626"/>
      <c r="L82" s="626"/>
      <c r="M82" s="626"/>
      <c r="N82" s="626"/>
      <c r="O82" s="626"/>
      <c r="P82" s="626"/>
      <c r="Q82" s="626"/>
      <c r="R82" s="626"/>
      <c r="S82" s="578"/>
      <c r="T82" s="579"/>
      <c r="U82" s="580"/>
      <c r="V82" s="584"/>
      <c r="W82" s="585"/>
      <c r="X82" s="586"/>
      <c r="Y82" s="636"/>
      <c r="Z82" s="637"/>
      <c r="AA82" s="638"/>
      <c r="AB82" s="641"/>
      <c r="AC82" s="642"/>
      <c r="AD82" s="642"/>
      <c r="AE82" s="644"/>
      <c r="AF82" s="596"/>
      <c r="AG82" s="597"/>
      <c r="AH82" s="621"/>
      <c r="AI82" s="622"/>
      <c r="AJ82" s="622"/>
      <c r="AK82" s="619"/>
      <c r="AL82" s="620"/>
      <c r="AM82" s="281"/>
      <c r="AP82" s="807"/>
    </row>
    <row r="83" spans="2:60" s="253" customFormat="1" ht="30.95" customHeight="1">
      <c r="B83" s="648" t="s">
        <v>28</v>
      </c>
      <c r="C83" s="648"/>
      <c r="D83" s="649" t="s">
        <v>312</v>
      </c>
      <c r="E83" s="649"/>
      <c r="F83" s="649"/>
      <c r="G83" s="649"/>
      <c r="H83" s="649"/>
      <c r="I83" s="649"/>
      <c r="J83" s="649"/>
      <c r="K83" s="649"/>
      <c r="L83" s="649"/>
      <c r="M83" s="649"/>
      <c r="N83" s="649"/>
      <c r="O83" s="649"/>
      <c r="P83" s="649"/>
      <c r="Q83" s="649"/>
      <c r="R83" s="649"/>
      <c r="S83" s="649"/>
      <c r="T83" s="649"/>
      <c r="U83" s="649"/>
      <c r="V83" s="649"/>
      <c r="W83" s="649"/>
      <c r="X83" s="649"/>
      <c r="Y83" s="649"/>
      <c r="Z83" s="649"/>
      <c r="AA83" s="649"/>
      <c r="AB83" s="649"/>
      <c r="AC83" s="649"/>
      <c r="AD83" s="649"/>
      <c r="AE83" s="649"/>
      <c r="AF83" s="649"/>
      <c r="AG83" s="649"/>
      <c r="AH83" s="649"/>
      <c r="AI83" s="649"/>
      <c r="AJ83" s="649"/>
      <c r="AK83" s="649"/>
      <c r="AL83" s="649"/>
      <c r="AM83" s="289"/>
    </row>
    <row r="84" spans="2:60" s="253" customFormat="1" ht="7.5" customHeight="1">
      <c r="B84" s="598" t="s">
        <v>45</v>
      </c>
      <c r="C84" s="599"/>
      <c r="D84" s="509" t="s">
        <v>263</v>
      </c>
      <c r="E84" s="510"/>
      <c r="F84" s="510"/>
      <c r="G84" s="510"/>
      <c r="H84" s="510"/>
      <c r="I84" s="510"/>
      <c r="J84" s="510"/>
      <c r="K84" s="510"/>
      <c r="L84" s="510"/>
      <c r="M84" s="510"/>
      <c r="N84" s="510"/>
      <c r="O84" s="510"/>
      <c r="P84" s="510"/>
      <c r="Q84" s="510"/>
      <c r="R84" s="510"/>
      <c r="S84" s="510"/>
      <c r="T84" s="510"/>
      <c r="U84" s="510"/>
      <c r="V84" s="510"/>
      <c r="W84" s="510"/>
      <c r="X84" s="511"/>
      <c r="Y84" s="736" t="s">
        <v>274</v>
      </c>
      <c r="Z84" s="737"/>
      <c r="AA84" s="737"/>
      <c r="AB84" s="737"/>
      <c r="AC84" s="737"/>
      <c r="AD84" s="737"/>
      <c r="AE84" s="737"/>
      <c r="AF84" s="738"/>
      <c r="AG84" s="745" t="s">
        <v>58</v>
      </c>
      <c r="AH84" s="746"/>
      <c r="AI84" s="746"/>
      <c r="AJ84" s="746"/>
      <c r="AK84" s="746"/>
      <c r="AL84" s="747"/>
      <c r="AM84" s="293"/>
      <c r="AN84" s="255"/>
      <c r="AP84" s="256" t="s">
        <v>214</v>
      </c>
    </row>
    <row r="85" spans="2:60" s="253" customFormat="1" ht="14.45" customHeight="1">
      <c r="B85" s="600"/>
      <c r="C85" s="601"/>
      <c r="D85" s="512"/>
      <c r="E85" s="513"/>
      <c r="F85" s="513"/>
      <c r="G85" s="513"/>
      <c r="H85" s="513"/>
      <c r="I85" s="513"/>
      <c r="J85" s="513"/>
      <c r="K85" s="513"/>
      <c r="L85" s="513"/>
      <c r="M85" s="513"/>
      <c r="N85" s="513"/>
      <c r="O85" s="513"/>
      <c r="P85" s="513"/>
      <c r="Q85" s="513"/>
      <c r="R85" s="513"/>
      <c r="S85" s="513"/>
      <c r="T85" s="513"/>
      <c r="U85" s="513"/>
      <c r="V85" s="513"/>
      <c r="W85" s="513"/>
      <c r="X85" s="514"/>
      <c r="Y85" s="739"/>
      <c r="Z85" s="740"/>
      <c r="AA85" s="740"/>
      <c r="AB85" s="740"/>
      <c r="AC85" s="740"/>
      <c r="AD85" s="740"/>
      <c r="AE85" s="740"/>
      <c r="AF85" s="741"/>
      <c r="AG85" s="745"/>
      <c r="AH85" s="746"/>
      <c r="AI85" s="746"/>
      <c r="AJ85" s="746"/>
      <c r="AK85" s="746"/>
      <c r="AL85" s="747"/>
      <c r="AM85" s="293"/>
      <c r="AN85" s="255"/>
      <c r="AP85" s="256"/>
      <c r="AS85" s="259"/>
      <c r="AT85" s="259"/>
      <c r="AU85" s="259"/>
      <c r="AV85" s="259"/>
      <c r="AW85" s="259"/>
      <c r="AX85" s="259"/>
      <c r="AY85" s="259"/>
      <c r="AZ85" s="259"/>
      <c r="BA85" s="259"/>
      <c r="BB85" s="259"/>
      <c r="BC85" s="259"/>
      <c r="BD85" s="259"/>
      <c r="BE85" s="259"/>
      <c r="BF85" s="259"/>
      <c r="BG85" s="259"/>
      <c r="BH85" s="259"/>
    </row>
    <row r="86" spans="2:60" s="253" customFormat="1" ht="20.100000000000001" customHeight="1">
      <c r="B86" s="600"/>
      <c r="C86" s="601"/>
      <c r="D86" s="610" t="s">
        <v>264</v>
      </c>
      <c r="E86" s="610"/>
      <c r="F86" s="610"/>
      <c r="G86" s="610"/>
      <c r="H86" s="509" t="s">
        <v>265</v>
      </c>
      <c r="I86" s="510"/>
      <c r="J86" s="510"/>
      <c r="K86" s="510"/>
      <c r="L86" s="510"/>
      <c r="M86" s="510"/>
      <c r="N86" s="510"/>
      <c r="O86" s="510"/>
      <c r="P86" s="510"/>
      <c r="Q86" s="510"/>
      <c r="R86" s="510"/>
      <c r="S86" s="510"/>
      <c r="T86" s="511"/>
      <c r="U86" s="650" t="s">
        <v>266</v>
      </c>
      <c r="V86" s="650"/>
      <c r="W86" s="650"/>
      <c r="X86" s="599"/>
      <c r="Y86" s="739"/>
      <c r="Z86" s="740"/>
      <c r="AA86" s="740"/>
      <c r="AB86" s="740"/>
      <c r="AC86" s="740"/>
      <c r="AD86" s="740"/>
      <c r="AE86" s="740"/>
      <c r="AF86" s="741"/>
      <c r="AG86" s="745"/>
      <c r="AH86" s="746"/>
      <c r="AI86" s="746"/>
      <c r="AJ86" s="746"/>
      <c r="AK86" s="746"/>
      <c r="AL86" s="747"/>
      <c r="AM86" s="293"/>
      <c r="AN86" s="255"/>
      <c r="AO86" s="260"/>
      <c r="AP86" s="261"/>
      <c r="AQ86" s="262" t="s">
        <v>205</v>
      </c>
      <c r="AR86" s="262"/>
      <c r="AS86" s="263" t="s">
        <v>5</v>
      </c>
      <c r="AT86" s="263" t="s">
        <v>6</v>
      </c>
      <c r="AU86" s="263" t="s">
        <v>9</v>
      </c>
      <c r="AV86" s="263" t="s">
        <v>10</v>
      </c>
      <c r="AW86" s="263" t="s">
        <v>11</v>
      </c>
      <c r="AX86" s="263" t="s">
        <v>217</v>
      </c>
      <c r="AY86" s="263" t="s">
        <v>43</v>
      </c>
      <c r="AZ86" s="263" t="s">
        <v>96</v>
      </c>
      <c r="BA86" s="263" t="s">
        <v>218</v>
      </c>
      <c r="BB86" s="263" t="s">
        <v>219</v>
      </c>
      <c r="BC86" s="263" t="s">
        <v>220</v>
      </c>
      <c r="BD86" s="263" t="s">
        <v>221</v>
      </c>
      <c r="BE86" s="263" t="s">
        <v>222</v>
      </c>
      <c r="BF86" s="263" t="s">
        <v>223</v>
      </c>
      <c r="BG86" s="263" t="s">
        <v>224</v>
      </c>
      <c r="BH86" s="263" t="s">
        <v>225</v>
      </c>
    </row>
    <row r="87" spans="2:60" s="253" customFormat="1" ht="18.95" customHeight="1">
      <c r="B87" s="602"/>
      <c r="C87" s="603"/>
      <c r="D87" s="610"/>
      <c r="E87" s="610"/>
      <c r="F87" s="610"/>
      <c r="G87" s="610"/>
      <c r="H87" s="512"/>
      <c r="I87" s="513"/>
      <c r="J87" s="513"/>
      <c r="K87" s="513"/>
      <c r="L87" s="513"/>
      <c r="M87" s="513"/>
      <c r="N87" s="513"/>
      <c r="O87" s="513"/>
      <c r="P87" s="513"/>
      <c r="Q87" s="513"/>
      <c r="R87" s="513"/>
      <c r="S87" s="513"/>
      <c r="T87" s="514"/>
      <c r="U87" s="666"/>
      <c r="V87" s="666"/>
      <c r="W87" s="666"/>
      <c r="X87" s="603"/>
      <c r="Y87" s="742"/>
      <c r="Z87" s="743"/>
      <c r="AA87" s="743"/>
      <c r="AB87" s="743"/>
      <c r="AC87" s="743"/>
      <c r="AD87" s="743"/>
      <c r="AE87" s="743"/>
      <c r="AF87" s="744"/>
      <c r="AG87" s="745"/>
      <c r="AH87" s="746"/>
      <c r="AI87" s="746"/>
      <c r="AJ87" s="746"/>
      <c r="AK87" s="746"/>
      <c r="AL87" s="747"/>
      <c r="AM87" s="293"/>
      <c r="AN87" s="255"/>
      <c r="AO87" s="260"/>
      <c r="AP87" s="264" t="s">
        <v>231</v>
      </c>
      <c r="AQ87" s="265"/>
      <c r="AR87" s="265"/>
      <c r="AS87" s="263" t="s">
        <v>232</v>
      </c>
      <c r="AT87" s="263" t="s">
        <v>233</v>
      </c>
      <c r="AU87" s="263" t="s">
        <v>234</v>
      </c>
      <c r="AV87" s="263" t="s">
        <v>235</v>
      </c>
      <c r="AW87" s="263" t="s">
        <v>236</v>
      </c>
      <c r="AX87" s="263" t="s">
        <v>237</v>
      </c>
      <c r="AY87" s="263" t="s">
        <v>238</v>
      </c>
      <c r="AZ87" s="263" t="s">
        <v>239</v>
      </c>
      <c r="BA87" s="263" t="s">
        <v>240</v>
      </c>
      <c r="BB87" s="263" t="s">
        <v>241</v>
      </c>
      <c r="BC87" s="263" t="s">
        <v>242</v>
      </c>
      <c r="BD87" s="263" t="s">
        <v>243</v>
      </c>
      <c r="BE87" s="263" t="s">
        <v>244</v>
      </c>
      <c r="BF87" s="263" t="s">
        <v>245</v>
      </c>
      <c r="BG87" s="263" t="s">
        <v>246</v>
      </c>
      <c r="BH87" s="263" t="s">
        <v>247</v>
      </c>
    </row>
    <row r="88" spans="2:60" s="253" customFormat="1" ht="14.25" customHeight="1">
      <c r="B88" s="628">
        <v>1</v>
      </c>
      <c r="C88" s="628"/>
      <c r="D88" s="633" t="s">
        <v>23</v>
      </c>
      <c r="E88" s="748" t="s">
        <v>267</v>
      </c>
      <c r="F88" s="748"/>
      <c r="G88" s="749"/>
      <c r="H88" s="752"/>
      <c r="I88" s="748"/>
      <c r="J88" s="748"/>
      <c r="K88" s="748"/>
      <c r="L88" s="748"/>
      <c r="M88" s="748"/>
      <c r="N88" s="748"/>
      <c r="O88" s="748"/>
      <c r="P88" s="748"/>
      <c r="Q88" s="748"/>
      <c r="R88" s="748"/>
      <c r="S88" s="748"/>
      <c r="T88" s="749"/>
      <c r="U88" s="633"/>
      <c r="V88" s="754"/>
      <c r="W88" s="757" t="s">
        <v>268</v>
      </c>
      <c r="X88" s="758"/>
      <c r="Y88" s="633" t="s">
        <v>23</v>
      </c>
      <c r="Z88" s="748" t="s">
        <v>267</v>
      </c>
      <c r="AA88" s="748"/>
      <c r="AB88" s="749"/>
      <c r="AC88" s="752" t="s">
        <v>23</v>
      </c>
      <c r="AD88" s="748" t="s">
        <v>269</v>
      </c>
      <c r="AE88" s="748"/>
      <c r="AF88" s="749"/>
      <c r="AG88" s="764" t="str">
        <f>IF(H125&gt;0,IF($B$46=1,ROUNDDOWN(H125*10/110,0),IF($B$47=1,"該当なし",IF(#REF!=1,"含税額",""))),"")</f>
        <v/>
      </c>
      <c r="AH88" s="765"/>
      <c r="AI88" s="765"/>
      <c r="AJ88" s="765"/>
      <c r="AK88" s="765"/>
      <c r="AL88" s="766"/>
      <c r="AM88" s="306"/>
      <c r="AN88" s="276"/>
      <c r="AO88" s="260"/>
      <c r="AP88" s="341" t="s">
        <v>252</v>
      </c>
      <c r="AQ88" s="342" t="s">
        <v>253</v>
      </c>
      <c r="AR88" s="342" t="str">
        <f>CONCATENATE(AP88,AQ88)</f>
        <v>ｶﾞﾗｽﾊｳｽⅠ類木造</v>
      </c>
      <c r="AS88" s="263">
        <v>100</v>
      </c>
      <c r="AT88" s="263">
        <v>90</v>
      </c>
      <c r="AU88" s="263">
        <v>80</v>
      </c>
      <c r="AV88" s="263">
        <v>70</v>
      </c>
      <c r="AW88" s="263">
        <v>60</v>
      </c>
      <c r="AX88" s="263">
        <v>50</v>
      </c>
      <c r="AY88" s="263">
        <v>50</v>
      </c>
      <c r="AZ88" s="263">
        <v>50</v>
      </c>
      <c r="BA88" s="263">
        <v>50</v>
      </c>
      <c r="BB88" s="263">
        <v>50</v>
      </c>
      <c r="BC88" s="263">
        <v>50</v>
      </c>
      <c r="BD88" s="263">
        <v>50</v>
      </c>
      <c r="BE88" s="263">
        <v>50</v>
      </c>
      <c r="BF88" s="263">
        <v>50</v>
      </c>
      <c r="BG88" s="263">
        <v>50</v>
      </c>
      <c r="BH88" s="263">
        <v>50</v>
      </c>
    </row>
    <row r="89" spans="2:60" s="253" customFormat="1" ht="14.25" customHeight="1">
      <c r="B89" s="628"/>
      <c r="C89" s="628"/>
      <c r="D89" s="636"/>
      <c r="E89" s="750"/>
      <c r="F89" s="750"/>
      <c r="G89" s="751"/>
      <c r="H89" s="753"/>
      <c r="I89" s="750"/>
      <c r="J89" s="750"/>
      <c r="K89" s="750"/>
      <c r="L89" s="750"/>
      <c r="M89" s="750"/>
      <c r="N89" s="750"/>
      <c r="O89" s="750"/>
      <c r="P89" s="750"/>
      <c r="Q89" s="750"/>
      <c r="R89" s="750"/>
      <c r="S89" s="750"/>
      <c r="T89" s="751"/>
      <c r="U89" s="755"/>
      <c r="V89" s="756"/>
      <c r="W89" s="759"/>
      <c r="X89" s="760"/>
      <c r="Y89" s="636"/>
      <c r="Z89" s="750"/>
      <c r="AA89" s="750"/>
      <c r="AB89" s="751"/>
      <c r="AC89" s="753"/>
      <c r="AD89" s="750"/>
      <c r="AE89" s="750"/>
      <c r="AF89" s="751"/>
      <c r="AG89" s="767" t="str">
        <f>IF(H125&gt;0,IF($B$46=1,ROUNDDOWN(AG88*AP126,0),""),"")</f>
        <v/>
      </c>
      <c r="AH89" s="768"/>
      <c r="AI89" s="768"/>
      <c r="AJ89" s="768"/>
      <c r="AK89" s="768"/>
      <c r="AL89" s="769"/>
      <c r="AM89" s="307"/>
      <c r="AN89" s="278"/>
      <c r="AO89" s="260"/>
      <c r="AP89" s="341" t="s">
        <v>252</v>
      </c>
      <c r="AQ89" s="342" t="s">
        <v>257</v>
      </c>
      <c r="AR89" s="342" t="str">
        <f t="shared" ref="AR89:AR93" si="9">CONCATENATE(AP89,AQ89)</f>
        <v>ｶﾞﾗｽﾊｳｽⅡ類鉄骨</v>
      </c>
      <c r="AS89" s="263">
        <v>100</v>
      </c>
      <c r="AT89" s="263">
        <v>96</v>
      </c>
      <c r="AU89" s="263">
        <v>92</v>
      </c>
      <c r="AV89" s="263">
        <v>88</v>
      </c>
      <c r="AW89" s="267">
        <v>84</v>
      </c>
      <c r="AX89" s="263">
        <v>80</v>
      </c>
      <c r="AY89" s="263">
        <v>76</v>
      </c>
      <c r="AZ89" s="263">
        <v>72</v>
      </c>
      <c r="BA89" s="263">
        <v>68</v>
      </c>
      <c r="BB89" s="263">
        <v>65</v>
      </c>
      <c r="BC89" s="263">
        <v>62</v>
      </c>
      <c r="BD89" s="263">
        <v>59</v>
      </c>
      <c r="BE89" s="263">
        <v>56</v>
      </c>
      <c r="BF89" s="263">
        <v>53</v>
      </c>
      <c r="BG89" s="263">
        <v>50</v>
      </c>
      <c r="BH89" s="263">
        <v>50</v>
      </c>
    </row>
    <row r="90" spans="2:60" s="253" customFormat="1" ht="14.25" customHeight="1">
      <c r="B90" s="628">
        <v>2</v>
      </c>
      <c r="C90" s="628"/>
      <c r="D90" s="633" t="s">
        <v>23</v>
      </c>
      <c r="E90" s="748" t="s">
        <v>267</v>
      </c>
      <c r="F90" s="748"/>
      <c r="G90" s="749"/>
      <c r="H90" s="752"/>
      <c r="I90" s="748"/>
      <c r="J90" s="748"/>
      <c r="K90" s="748"/>
      <c r="L90" s="748"/>
      <c r="M90" s="748"/>
      <c r="N90" s="748"/>
      <c r="O90" s="748"/>
      <c r="P90" s="748"/>
      <c r="Q90" s="748"/>
      <c r="R90" s="748"/>
      <c r="S90" s="748"/>
      <c r="T90" s="749"/>
      <c r="U90" s="633"/>
      <c r="V90" s="754"/>
      <c r="W90" s="757" t="s">
        <v>268</v>
      </c>
      <c r="X90" s="758"/>
      <c r="Y90" s="633" t="s">
        <v>23</v>
      </c>
      <c r="Z90" s="748" t="s">
        <v>267</v>
      </c>
      <c r="AA90" s="748"/>
      <c r="AB90" s="749"/>
      <c r="AC90" s="752" t="s">
        <v>23</v>
      </c>
      <c r="AD90" s="748" t="s">
        <v>269</v>
      </c>
      <c r="AE90" s="748"/>
      <c r="AF90" s="749"/>
      <c r="AG90" s="764" t="str">
        <f>IF(H127&gt;0,IF($B$46=1,ROUNDDOWN(H127*10/110,0),IF($B$47=1,"該当なし",IF(#REF!=1,"含税額",""))),"")</f>
        <v/>
      </c>
      <c r="AH90" s="765"/>
      <c r="AI90" s="765"/>
      <c r="AJ90" s="765"/>
      <c r="AK90" s="765"/>
      <c r="AL90" s="766"/>
      <c r="AM90" s="306"/>
      <c r="AN90" s="276"/>
      <c r="AO90" s="268"/>
      <c r="AP90" s="343" t="s">
        <v>258</v>
      </c>
      <c r="AQ90" s="342" t="s">
        <v>259</v>
      </c>
      <c r="AR90" s="342" t="str">
        <f t="shared" si="9"/>
        <v>ﾌﾟﾗｽﾁｯｸﾊｳｽⅠ類木竹</v>
      </c>
      <c r="AS90" s="263">
        <v>100</v>
      </c>
      <c r="AT90" s="263">
        <v>90</v>
      </c>
      <c r="AU90" s="263">
        <v>80</v>
      </c>
      <c r="AV90" s="263">
        <v>70</v>
      </c>
      <c r="AW90" s="263">
        <v>60</v>
      </c>
      <c r="AX90" s="263">
        <v>50</v>
      </c>
      <c r="AY90" s="263">
        <v>50</v>
      </c>
      <c r="AZ90" s="263">
        <v>50</v>
      </c>
      <c r="BA90" s="263">
        <v>50</v>
      </c>
      <c r="BB90" s="263">
        <v>50</v>
      </c>
      <c r="BC90" s="263">
        <v>50</v>
      </c>
      <c r="BD90" s="263">
        <v>50</v>
      </c>
      <c r="BE90" s="263">
        <v>50</v>
      </c>
      <c r="BF90" s="263">
        <v>50</v>
      </c>
      <c r="BG90" s="263">
        <v>50</v>
      </c>
      <c r="BH90" s="263">
        <v>50</v>
      </c>
    </row>
    <row r="91" spans="2:60" s="253" customFormat="1" ht="14.25" customHeight="1">
      <c r="B91" s="628"/>
      <c r="C91" s="628"/>
      <c r="D91" s="636"/>
      <c r="E91" s="750"/>
      <c r="F91" s="750"/>
      <c r="G91" s="751"/>
      <c r="H91" s="753"/>
      <c r="I91" s="750"/>
      <c r="J91" s="750"/>
      <c r="K91" s="750"/>
      <c r="L91" s="750"/>
      <c r="M91" s="750"/>
      <c r="N91" s="750"/>
      <c r="O91" s="750"/>
      <c r="P91" s="750"/>
      <c r="Q91" s="750"/>
      <c r="R91" s="750"/>
      <c r="S91" s="750"/>
      <c r="T91" s="751"/>
      <c r="U91" s="755"/>
      <c r="V91" s="756"/>
      <c r="W91" s="759"/>
      <c r="X91" s="760"/>
      <c r="Y91" s="636"/>
      <c r="Z91" s="750"/>
      <c r="AA91" s="750"/>
      <c r="AB91" s="751"/>
      <c r="AC91" s="753"/>
      <c r="AD91" s="750"/>
      <c r="AE91" s="750"/>
      <c r="AF91" s="751"/>
      <c r="AG91" s="767" t="str">
        <f>IF(H127&gt;0,IF($B$46=1,ROUNDDOWN(AG90*AP128,0),""),"")</f>
        <v/>
      </c>
      <c r="AH91" s="768"/>
      <c r="AI91" s="768"/>
      <c r="AJ91" s="768"/>
      <c r="AK91" s="768"/>
      <c r="AL91" s="769"/>
      <c r="AM91" s="307"/>
      <c r="AN91" s="278"/>
      <c r="AO91" s="268"/>
      <c r="AP91" s="343" t="s">
        <v>258</v>
      </c>
      <c r="AQ91" s="344" t="s">
        <v>260</v>
      </c>
      <c r="AR91" s="342" t="str">
        <f t="shared" si="9"/>
        <v>ﾌﾟﾗｽﾁｯｸﾊｳｽⅡ類パイプ</v>
      </c>
      <c r="AS91" s="263">
        <v>100</v>
      </c>
      <c r="AT91" s="263">
        <v>95</v>
      </c>
      <c r="AU91" s="263">
        <v>90</v>
      </c>
      <c r="AV91" s="263">
        <v>85</v>
      </c>
      <c r="AW91" s="263">
        <v>80</v>
      </c>
      <c r="AX91" s="263">
        <v>75</v>
      </c>
      <c r="AY91" s="263">
        <v>70</v>
      </c>
      <c r="AZ91" s="263">
        <v>65</v>
      </c>
      <c r="BA91" s="263">
        <v>60</v>
      </c>
      <c r="BB91" s="263">
        <v>55</v>
      </c>
      <c r="BC91" s="263">
        <v>50</v>
      </c>
      <c r="BD91" s="263">
        <v>50</v>
      </c>
      <c r="BE91" s="263">
        <v>50</v>
      </c>
      <c r="BF91" s="263">
        <v>50</v>
      </c>
      <c r="BG91" s="263">
        <v>50</v>
      </c>
      <c r="BH91" s="263">
        <v>50</v>
      </c>
    </row>
    <row r="92" spans="2:60" s="253" customFormat="1" ht="14.25" customHeight="1">
      <c r="B92" s="626">
        <v>3</v>
      </c>
      <c r="C92" s="626"/>
      <c r="D92" s="633" t="s">
        <v>23</v>
      </c>
      <c r="E92" s="748" t="s">
        <v>267</v>
      </c>
      <c r="F92" s="748"/>
      <c r="G92" s="749"/>
      <c r="H92" s="752"/>
      <c r="I92" s="748"/>
      <c r="J92" s="748"/>
      <c r="K92" s="748"/>
      <c r="L92" s="748"/>
      <c r="M92" s="748"/>
      <c r="N92" s="748"/>
      <c r="O92" s="748"/>
      <c r="P92" s="748"/>
      <c r="Q92" s="748"/>
      <c r="R92" s="748"/>
      <c r="S92" s="748"/>
      <c r="T92" s="749"/>
      <c r="U92" s="633"/>
      <c r="V92" s="770"/>
      <c r="W92" s="757" t="s">
        <v>268</v>
      </c>
      <c r="X92" s="761"/>
      <c r="Y92" s="633" t="s">
        <v>23</v>
      </c>
      <c r="Z92" s="748" t="s">
        <v>267</v>
      </c>
      <c r="AA92" s="748"/>
      <c r="AB92" s="749"/>
      <c r="AC92" s="752" t="s">
        <v>23</v>
      </c>
      <c r="AD92" s="748" t="s">
        <v>269</v>
      </c>
      <c r="AE92" s="748"/>
      <c r="AF92" s="749"/>
      <c r="AG92" s="764" t="str">
        <f>IF(H129&gt;0,IF($B$46=1,ROUNDDOWN(H129*10/110,0),IF($B$47=1,"該当なし",IF(#REF!=1,"含税額",""))),"")</f>
        <v/>
      </c>
      <c r="AH92" s="765"/>
      <c r="AI92" s="765"/>
      <c r="AJ92" s="765"/>
      <c r="AK92" s="765"/>
      <c r="AL92" s="766"/>
      <c r="AM92" s="306"/>
      <c r="AN92" s="276"/>
      <c r="AO92" s="268"/>
      <c r="AP92" s="343" t="s">
        <v>258</v>
      </c>
      <c r="AQ92" s="343" t="s">
        <v>261</v>
      </c>
      <c r="AR92" s="342" t="str">
        <f t="shared" si="9"/>
        <v>ﾌﾟﾗｽﾁｯｸﾊｳｽⅢ類～Ⅴ類及びⅦ類鉄骨</v>
      </c>
      <c r="AS92" s="269">
        <v>100</v>
      </c>
      <c r="AT92" s="269">
        <v>96</v>
      </c>
      <c r="AU92" s="269">
        <v>92</v>
      </c>
      <c r="AV92" s="269">
        <v>88</v>
      </c>
      <c r="AW92" s="269">
        <v>84</v>
      </c>
      <c r="AX92" s="269">
        <v>80</v>
      </c>
      <c r="AY92" s="269">
        <v>76</v>
      </c>
      <c r="AZ92" s="269">
        <v>72</v>
      </c>
      <c r="BA92" s="269">
        <v>68</v>
      </c>
      <c r="BB92" s="269">
        <v>65</v>
      </c>
      <c r="BC92" s="269">
        <v>62</v>
      </c>
      <c r="BD92" s="269">
        <v>59</v>
      </c>
      <c r="BE92" s="269">
        <v>56</v>
      </c>
      <c r="BF92" s="269">
        <v>53</v>
      </c>
      <c r="BG92" s="269">
        <v>50</v>
      </c>
      <c r="BH92" s="269">
        <v>50</v>
      </c>
    </row>
    <row r="93" spans="2:60" s="253" customFormat="1" ht="14.25" customHeight="1">
      <c r="B93" s="626"/>
      <c r="C93" s="626"/>
      <c r="D93" s="636"/>
      <c r="E93" s="750"/>
      <c r="F93" s="750"/>
      <c r="G93" s="751"/>
      <c r="H93" s="753"/>
      <c r="I93" s="750"/>
      <c r="J93" s="750"/>
      <c r="K93" s="750"/>
      <c r="L93" s="750"/>
      <c r="M93" s="750"/>
      <c r="N93" s="750"/>
      <c r="O93" s="750"/>
      <c r="P93" s="750"/>
      <c r="Q93" s="750"/>
      <c r="R93" s="750"/>
      <c r="S93" s="750"/>
      <c r="T93" s="751"/>
      <c r="U93" s="771"/>
      <c r="V93" s="772"/>
      <c r="W93" s="762"/>
      <c r="X93" s="763"/>
      <c r="Y93" s="636"/>
      <c r="Z93" s="750"/>
      <c r="AA93" s="750"/>
      <c r="AB93" s="751"/>
      <c r="AC93" s="753"/>
      <c r="AD93" s="750"/>
      <c r="AE93" s="750"/>
      <c r="AF93" s="751"/>
      <c r="AG93" s="767" t="str">
        <f>IF(H129&gt;0,IF($B$46=1,ROUNDDOWN(AG92*AP130,0),""),"")</f>
        <v/>
      </c>
      <c r="AH93" s="768"/>
      <c r="AI93" s="768"/>
      <c r="AJ93" s="768"/>
      <c r="AK93" s="768"/>
      <c r="AL93" s="769"/>
      <c r="AM93" s="307"/>
      <c r="AN93" s="278"/>
      <c r="AO93" s="268"/>
      <c r="AP93" s="270" t="s">
        <v>262</v>
      </c>
      <c r="AQ93" s="271"/>
      <c r="AR93" s="266" t="str">
        <f t="shared" si="9"/>
        <v>附帯施設</v>
      </c>
      <c r="AS93" s="272">
        <v>100</v>
      </c>
      <c r="AT93" s="272">
        <v>93</v>
      </c>
      <c r="AU93" s="272">
        <v>86</v>
      </c>
      <c r="AV93" s="272">
        <v>79</v>
      </c>
      <c r="AW93" s="272">
        <v>72</v>
      </c>
      <c r="AX93" s="272">
        <v>65</v>
      </c>
      <c r="AY93" s="272">
        <v>58</v>
      </c>
      <c r="AZ93" s="272">
        <v>50</v>
      </c>
      <c r="BA93" s="272">
        <v>50</v>
      </c>
      <c r="BB93" s="272">
        <v>50</v>
      </c>
      <c r="BC93" s="272">
        <v>50</v>
      </c>
      <c r="BD93" s="263">
        <v>50</v>
      </c>
      <c r="BE93" s="263">
        <v>50</v>
      </c>
      <c r="BF93" s="263">
        <v>50</v>
      </c>
      <c r="BG93" s="263">
        <v>50</v>
      </c>
      <c r="BH93" s="263">
        <v>50</v>
      </c>
    </row>
    <row r="94" spans="2:60" s="253" customFormat="1" ht="14.25" customHeight="1">
      <c r="B94" s="626">
        <v>4</v>
      </c>
      <c r="C94" s="626"/>
      <c r="D94" s="633" t="s">
        <v>23</v>
      </c>
      <c r="E94" s="748" t="s">
        <v>267</v>
      </c>
      <c r="F94" s="748"/>
      <c r="G94" s="749"/>
      <c r="H94" s="752"/>
      <c r="I94" s="748"/>
      <c r="J94" s="748"/>
      <c r="K94" s="748"/>
      <c r="L94" s="748"/>
      <c r="M94" s="748"/>
      <c r="N94" s="748"/>
      <c r="O94" s="748"/>
      <c r="P94" s="748"/>
      <c r="Q94" s="748"/>
      <c r="R94" s="748"/>
      <c r="S94" s="748"/>
      <c r="T94" s="749"/>
      <c r="U94" s="633"/>
      <c r="V94" s="770"/>
      <c r="W94" s="757" t="s">
        <v>268</v>
      </c>
      <c r="X94" s="761"/>
      <c r="Y94" s="633" t="s">
        <v>23</v>
      </c>
      <c r="Z94" s="748" t="s">
        <v>267</v>
      </c>
      <c r="AA94" s="748"/>
      <c r="AB94" s="749"/>
      <c r="AC94" s="752" t="s">
        <v>23</v>
      </c>
      <c r="AD94" s="748" t="s">
        <v>269</v>
      </c>
      <c r="AE94" s="748"/>
      <c r="AF94" s="749"/>
      <c r="AG94" s="764" t="str">
        <f>IF(H131&gt;0,IF($B$46=1,ROUNDDOWN(H131*10/110,0),IF($B$47=1,"該当なし",IF(#REF!=1,"含税額",""))),"")</f>
        <v/>
      </c>
      <c r="AH94" s="765"/>
      <c r="AI94" s="765"/>
      <c r="AJ94" s="765"/>
      <c r="AK94" s="765"/>
      <c r="AL94" s="766"/>
      <c r="AM94" s="306"/>
      <c r="AN94" s="276"/>
      <c r="AO94" s="254"/>
    </row>
    <row r="95" spans="2:60" s="253" customFormat="1" ht="14.25" hidden="1" customHeight="1">
      <c r="B95" s="626"/>
      <c r="C95" s="626"/>
      <c r="D95" s="636"/>
      <c r="E95" s="750"/>
      <c r="F95" s="750"/>
      <c r="G95" s="751"/>
      <c r="H95" s="753"/>
      <c r="I95" s="750"/>
      <c r="J95" s="750"/>
      <c r="K95" s="750"/>
      <c r="L95" s="750"/>
      <c r="M95" s="750"/>
      <c r="N95" s="750"/>
      <c r="O95" s="750"/>
      <c r="P95" s="750"/>
      <c r="Q95" s="750"/>
      <c r="R95" s="750"/>
      <c r="S95" s="750"/>
      <c r="T95" s="751"/>
      <c r="U95" s="771"/>
      <c r="V95" s="772"/>
      <c r="W95" s="762"/>
      <c r="X95" s="763"/>
      <c r="Y95" s="636"/>
      <c r="Z95" s="750"/>
      <c r="AA95" s="750"/>
      <c r="AB95" s="751"/>
      <c r="AC95" s="753"/>
      <c r="AD95" s="750"/>
      <c r="AE95" s="750"/>
      <c r="AF95" s="751"/>
      <c r="AG95" s="767" t="str">
        <f>IF(H131&gt;0,IF($B$46=1,ROUNDDOWN(AG94*AP132,0),""),"")</f>
        <v/>
      </c>
      <c r="AH95" s="768"/>
      <c r="AI95" s="768"/>
      <c r="AJ95" s="768"/>
      <c r="AK95" s="768"/>
      <c r="AL95" s="769"/>
      <c r="AM95" s="307"/>
      <c r="AN95" s="278"/>
      <c r="AO95" s="254"/>
    </row>
    <row r="96" spans="2:60" s="253" customFormat="1" ht="14.25" hidden="1" customHeight="1">
      <c r="B96" s="626">
        <v>5</v>
      </c>
      <c r="C96" s="626"/>
      <c r="D96" s="633" t="s">
        <v>23</v>
      </c>
      <c r="E96" s="748" t="s">
        <v>267</v>
      </c>
      <c r="F96" s="748"/>
      <c r="G96" s="749"/>
      <c r="H96" s="752"/>
      <c r="I96" s="748"/>
      <c r="J96" s="748"/>
      <c r="K96" s="748"/>
      <c r="L96" s="748"/>
      <c r="M96" s="748"/>
      <c r="N96" s="748"/>
      <c r="O96" s="748"/>
      <c r="P96" s="748"/>
      <c r="Q96" s="748"/>
      <c r="R96" s="748"/>
      <c r="S96" s="748"/>
      <c r="T96" s="749"/>
      <c r="U96" s="633"/>
      <c r="V96" s="770"/>
      <c r="W96" s="757" t="s">
        <v>268</v>
      </c>
      <c r="X96" s="761"/>
      <c r="Y96" s="633" t="s">
        <v>23</v>
      </c>
      <c r="Z96" s="748" t="s">
        <v>267</v>
      </c>
      <c r="AA96" s="748"/>
      <c r="AB96" s="749"/>
      <c r="AC96" s="752" t="s">
        <v>23</v>
      </c>
      <c r="AD96" s="748" t="s">
        <v>269</v>
      </c>
      <c r="AE96" s="748"/>
      <c r="AF96" s="749"/>
      <c r="AG96" s="764" t="str">
        <f>IF(H133&gt;0,IF($B$46=1,ROUNDDOWN(H133*10/110,0),IF($B$47=1,"該当なし",IF(#REF!=1,"含税額",""))),"")</f>
        <v/>
      </c>
      <c r="AH96" s="765"/>
      <c r="AI96" s="765"/>
      <c r="AJ96" s="765"/>
      <c r="AK96" s="765"/>
      <c r="AL96" s="766"/>
      <c r="AM96" s="306"/>
      <c r="AN96" s="276"/>
    </row>
    <row r="97" spans="2:52" s="253" customFormat="1" ht="14.25" hidden="1" customHeight="1">
      <c r="B97" s="626"/>
      <c r="C97" s="626"/>
      <c r="D97" s="636"/>
      <c r="E97" s="750"/>
      <c r="F97" s="750"/>
      <c r="G97" s="751"/>
      <c r="H97" s="753"/>
      <c r="I97" s="750"/>
      <c r="J97" s="750"/>
      <c r="K97" s="750"/>
      <c r="L97" s="750"/>
      <c r="M97" s="750"/>
      <c r="N97" s="750"/>
      <c r="O97" s="750"/>
      <c r="P97" s="750"/>
      <c r="Q97" s="750"/>
      <c r="R97" s="750"/>
      <c r="S97" s="750"/>
      <c r="T97" s="751"/>
      <c r="U97" s="771"/>
      <c r="V97" s="772"/>
      <c r="W97" s="762"/>
      <c r="X97" s="763"/>
      <c r="Y97" s="636"/>
      <c r="Z97" s="750"/>
      <c r="AA97" s="750"/>
      <c r="AB97" s="751"/>
      <c r="AC97" s="753"/>
      <c r="AD97" s="750"/>
      <c r="AE97" s="750"/>
      <c r="AF97" s="751"/>
      <c r="AG97" s="767" t="str">
        <f>IF(H133&gt;0,IF($B$46=1,ROUNDDOWN(AG96*AP134,0),""),"")</f>
        <v/>
      </c>
      <c r="AH97" s="768"/>
      <c r="AI97" s="768"/>
      <c r="AJ97" s="768"/>
      <c r="AK97" s="768"/>
      <c r="AL97" s="769"/>
      <c r="AM97" s="307"/>
      <c r="AN97" s="278"/>
    </row>
    <row r="98" spans="2:52" s="253" customFormat="1" ht="14.25" hidden="1" customHeight="1">
      <c r="B98" s="626">
        <v>6</v>
      </c>
      <c r="C98" s="626"/>
      <c r="D98" s="633" t="s">
        <v>23</v>
      </c>
      <c r="E98" s="748" t="s">
        <v>267</v>
      </c>
      <c r="F98" s="748"/>
      <c r="G98" s="749"/>
      <c r="H98" s="752"/>
      <c r="I98" s="748"/>
      <c r="J98" s="748"/>
      <c r="K98" s="748"/>
      <c r="L98" s="748"/>
      <c r="M98" s="748"/>
      <c r="N98" s="748"/>
      <c r="O98" s="748"/>
      <c r="P98" s="748"/>
      <c r="Q98" s="748"/>
      <c r="R98" s="748"/>
      <c r="S98" s="748"/>
      <c r="T98" s="749"/>
      <c r="U98" s="633"/>
      <c r="V98" s="770"/>
      <c r="W98" s="757" t="s">
        <v>268</v>
      </c>
      <c r="X98" s="761"/>
      <c r="Y98" s="633" t="s">
        <v>23</v>
      </c>
      <c r="Z98" s="748" t="s">
        <v>267</v>
      </c>
      <c r="AA98" s="748"/>
      <c r="AB98" s="749"/>
      <c r="AC98" s="752" t="s">
        <v>23</v>
      </c>
      <c r="AD98" s="748" t="s">
        <v>269</v>
      </c>
      <c r="AE98" s="748"/>
      <c r="AF98" s="749"/>
      <c r="AG98" s="764" t="str">
        <f>IF(H135&gt;0,IF($B$46=1,ROUNDDOWN(H135*10/110,0),IF($B$47=1,"該当なし",IF(#REF!=1,"含税額",""))),"")</f>
        <v/>
      </c>
      <c r="AH98" s="765"/>
      <c r="AI98" s="765"/>
      <c r="AJ98" s="765"/>
      <c r="AK98" s="765"/>
      <c r="AL98" s="766"/>
      <c r="AM98" s="306"/>
      <c r="AN98" s="276"/>
      <c r="AO98" s="254"/>
    </row>
    <row r="99" spans="2:52" s="253" customFormat="1" ht="14.25" hidden="1" customHeight="1">
      <c r="B99" s="626"/>
      <c r="C99" s="626"/>
      <c r="D99" s="636"/>
      <c r="E99" s="750"/>
      <c r="F99" s="750"/>
      <c r="G99" s="751"/>
      <c r="H99" s="753"/>
      <c r="I99" s="750"/>
      <c r="J99" s="750"/>
      <c r="K99" s="750"/>
      <c r="L99" s="750"/>
      <c r="M99" s="750"/>
      <c r="N99" s="750"/>
      <c r="O99" s="750"/>
      <c r="P99" s="750"/>
      <c r="Q99" s="750"/>
      <c r="R99" s="750"/>
      <c r="S99" s="750"/>
      <c r="T99" s="751"/>
      <c r="U99" s="771"/>
      <c r="V99" s="772"/>
      <c r="W99" s="762"/>
      <c r="X99" s="763"/>
      <c r="Y99" s="636"/>
      <c r="Z99" s="750"/>
      <c r="AA99" s="750"/>
      <c r="AB99" s="751"/>
      <c r="AC99" s="753"/>
      <c r="AD99" s="750"/>
      <c r="AE99" s="750"/>
      <c r="AF99" s="751"/>
      <c r="AG99" s="767" t="str">
        <f>IF(H135&gt;0,IF($B$46=1,ROUNDDOWN(AG98*AP136,0),""),"")</f>
        <v/>
      </c>
      <c r="AH99" s="768"/>
      <c r="AI99" s="768"/>
      <c r="AJ99" s="768"/>
      <c r="AK99" s="768"/>
      <c r="AL99" s="769"/>
      <c r="AM99" s="307"/>
      <c r="AN99" s="278"/>
      <c r="AO99" s="254"/>
    </row>
    <row r="100" spans="2:52" s="253" customFormat="1" ht="14.25" hidden="1" customHeight="1">
      <c r="B100" s="626">
        <v>7</v>
      </c>
      <c r="C100" s="626"/>
      <c r="D100" s="633" t="s">
        <v>23</v>
      </c>
      <c r="E100" s="748" t="s">
        <v>267</v>
      </c>
      <c r="F100" s="748"/>
      <c r="G100" s="749"/>
      <c r="H100" s="752"/>
      <c r="I100" s="748"/>
      <c r="J100" s="748"/>
      <c r="K100" s="748"/>
      <c r="L100" s="748"/>
      <c r="M100" s="748"/>
      <c r="N100" s="748"/>
      <c r="O100" s="748"/>
      <c r="P100" s="748"/>
      <c r="Q100" s="748"/>
      <c r="R100" s="748"/>
      <c r="S100" s="748"/>
      <c r="T100" s="749"/>
      <c r="U100" s="633"/>
      <c r="V100" s="770"/>
      <c r="W100" s="757" t="s">
        <v>268</v>
      </c>
      <c r="X100" s="761"/>
      <c r="Y100" s="633" t="s">
        <v>23</v>
      </c>
      <c r="Z100" s="748" t="s">
        <v>267</v>
      </c>
      <c r="AA100" s="748"/>
      <c r="AB100" s="749"/>
      <c r="AC100" s="752" t="s">
        <v>23</v>
      </c>
      <c r="AD100" s="748" t="s">
        <v>269</v>
      </c>
      <c r="AE100" s="748"/>
      <c r="AF100" s="749"/>
      <c r="AG100" s="764" t="str">
        <f>IF(H137&gt;0,IF($B$46=1,ROUNDDOWN(H137*10/110,0),IF($B$47=1,"該当なし",IF(#REF!=1,"含税額",""))),"")</f>
        <v/>
      </c>
      <c r="AH100" s="765"/>
      <c r="AI100" s="765"/>
      <c r="AJ100" s="765"/>
      <c r="AK100" s="765"/>
      <c r="AL100" s="766"/>
      <c r="AM100" s="306"/>
      <c r="AN100" s="276"/>
      <c r="AO100" s="254"/>
    </row>
    <row r="101" spans="2:52" s="253" customFormat="1" ht="14.25" hidden="1" customHeight="1">
      <c r="B101" s="626"/>
      <c r="C101" s="626"/>
      <c r="D101" s="636"/>
      <c r="E101" s="750"/>
      <c r="F101" s="750"/>
      <c r="G101" s="751"/>
      <c r="H101" s="753"/>
      <c r="I101" s="750"/>
      <c r="J101" s="750"/>
      <c r="K101" s="750"/>
      <c r="L101" s="750"/>
      <c r="M101" s="750"/>
      <c r="N101" s="750"/>
      <c r="O101" s="750"/>
      <c r="P101" s="750"/>
      <c r="Q101" s="750"/>
      <c r="R101" s="750"/>
      <c r="S101" s="750"/>
      <c r="T101" s="751"/>
      <c r="U101" s="771"/>
      <c r="V101" s="772"/>
      <c r="W101" s="762"/>
      <c r="X101" s="763"/>
      <c r="Y101" s="636"/>
      <c r="Z101" s="750"/>
      <c r="AA101" s="750"/>
      <c r="AB101" s="751"/>
      <c r="AC101" s="753"/>
      <c r="AD101" s="750"/>
      <c r="AE101" s="750"/>
      <c r="AF101" s="751"/>
      <c r="AG101" s="767" t="str">
        <f>IF(H137&gt;0,IF($B$46=1,ROUNDDOWN(AG100*AP138,0),""),"")</f>
        <v/>
      </c>
      <c r="AH101" s="768"/>
      <c r="AI101" s="768"/>
      <c r="AJ101" s="768"/>
      <c r="AK101" s="768"/>
      <c r="AL101" s="769"/>
      <c r="AM101" s="307"/>
      <c r="AN101" s="278"/>
      <c r="AO101" s="254"/>
    </row>
    <row r="102" spans="2:52" s="253" customFormat="1" ht="14.25" hidden="1" customHeight="1">
      <c r="B102" s="626">
        <v>8</v>
      </c>
      <c r="C102" s="626"/>
      <c r="D102" s="633" t="s">
        <v>23</v>
      </c>
      <c r="E102" s="748" t="s">
        <v>267</v>
      </c>
      <c r="F102" s="748"/>
      <c r="G102" s="749"/>
      <c r="H102" s="752"/>
      <c r="I102" s="748"/>
      <c r="J102" s="748"/>
      <c r="K102" s="748"/>
      <c r="L102" s="748"/>
      <c r="M102" s="748"/>
      <c r="N102" s="748"/>
      <c r="O102" s="748"/>
      <c r="P102" s="748"/>
      <c r="Q102" s="748"/>
      <c r="R102" s="748"/>
      <c r="S102" s="748"/>
      <c r="T102" s="749"/>
      <c r="U102" s="633"/>
      <c r="V102" s="770"/>
      <c r="W102" s="757" t="s">
        <v>268</v>
      </c>
      <c r="X102" s="761"/>
      <c r="Y102" s="633" t="s">
        <v>23</v>
      </c>
      <c r="Z102" s="748" t="s">
        <v>267</v>
      </c>
      <c r="AA102" s="748"/>
      <c r="AB102" s="749"/>
      <c r="AC102" s="752" t="s">
        <v>23</v>
      </c>
      <c r="AD102" s="748" t="s">
        <v>269</v>
      </c>
      <c r="AE102" s="748"/>
      <c r="AF102" s="749"/>
      <c r="AG102" s="764" t="str">
        <f>IF(H139&gt;0,IF($B$46=1,ROUNDDOWN(H139*10/110,0),IF($B$47=1,"該当なし",IF(#REF!=1,"含税額",""))),"")</f>
        <v/>
      </c>
      <c r="AH102" s="765"/>
      <c r="AI102" s="765"/>
      <c r="AJ102" s="765"/>
      <c r="AK102" s="765"/>
      <c r="AL102" s="766"/>
      <c r="AM102" s="306"/>
      <c r="AN102" s="276"/>
      <c r="AO102" s="254"/>
    </row>
    <row r="103" spans="2:52" s="253" customFormat="1" ht="14.25" hidden="1" customHeight="1">
      <c r="B103" s="626"/>
      <c r="C103" s="626"/>
      <c r="D103" s="636"/>
      <c r="E103" s="750"/>
      <c r="F103" s="750"/>
      <c r="G103" s="751"/>
      <c r="H103" s="753"/>
      <c r="I103" s="750"/>
      <c r="J103" s="750"/>
      <c r="K103" s="750"/>
      <c r="L103" s="750"/>
      <c r="M103" s="750"/>
      <c r="N103" s="750"/>
      <c r="O103" s="750"/>
      <c r="P103" s="750"/>
      <c r="Q103" s="750"/>
      <c r="R103" s="750"/>
      <c r="S103" s="750"/>
      <c r="T103" s="751"/>
      <c r="U103" s="771"/>
      <c r="V103" s="772"/>
      <c r="W103" s="762"/>
      <c r="X103" s="763"/>
      <c r="Y103" s="636"/>
      <c r="Z103" s="750"/>
      <c r="AA103" s="750"/>
      <c r="AB103" s="751"/>
      <c r="AC103" s="753"/>
      <c r="AD103" s="750"/>
      <c r="AE103" s="750"/>
      <c r="AF103" s="751"/>
      <c r="AG103" s="767" t="str">
        <f>IF(H139&gt;0,IF($B$46=1,ROUNDDOWN(AG102*AP140,0),""),"")</f>
        <v/>
      </c>
      <c r="AH103" s="768"/>
      <c r="AI103" s="768"/>
      <c r="AJ103" s="768"/>
      <c r="AK103" s="768"/>
      <c r="AL103" s="769"/>
      <c r="AM103" s="307"/>
      <c r="AN103" s="278"/>
      <c r="AO103" s="254"/>
    </row>
    <row r="104" spans="2:52" s="253" customFormat="1" ht="14.25" hidden="1" customHeight="1">
      <c r="B104" s="626">
        <v>9</v>
      </c>
      <c r="C104" s="626"/>
      <c r="D104" s="633" t="s">
        <v>23</v>
      </c>
      <c r="E104" s="748" t="s">
        <v>267</v>
      </c>
      <c r="F104" s="748"/>
      <c r="G104" s="749"/>
      <c r="H104" s="752"/>
      <c r="I104" s="748"/>
      <c r="J104" s="748"/>
      <c r="K104" s="748"/>
      <c r="L104" s="748"/>
      <c r="M104" s="748"/>
      <c r="N104" s="748"/>
      <c r="O104" s="748"/>
      <c r="P104" s="748"/>
      <c r="Q104" s="748"/>
      <c r="R104" s="748"/>
      <c r="S104" s="748"/>
      <c r="T104" s="749"/>
      <c r="U104" s="633"/>
      <c r="V104" s="770"/>
      <c r="W104" s="757" t="s">
        <v>268</v>
      </c>
      <c r="X104" s="761"/>
      <c r="Y104" s="633" t="s">
        <v>23</v>
      </c>
      <c r="Z104" s="748" t="s">
        <v>267</v>
      </c>
      <c r="AA104" s="748"/>
      <c r="AB104" s="749"/>
      <c r="AC104" s="752" t="s">
        <v>23</v>
      </c>
      <c r="AD104" s="748" t="s">
        <v>269</v>
      </c>
      <c r="AE104" s="748"/>
      <c r="AF104" s="749"/>
      <c r="AG104" s="764" t="str">
        <f>IF(H141&gt;0,IF($B$46=1,ROUNDDOWN(H141*10/110,0),IF($B$47=1,"該当なし",IF(#REF!=1,"含税額",""))),"")</f>
        <v/>
      </c>
      <c r="AH104" s="765"/>
      <c r="AI104" s="765"/>
      <c r="AJ104" s="765"/>
      <c r="AK104" s="765"/>
      <c r="AL104" s="766"/>
      <c r="AM104" s="306"/>
      <c r="AN104" s="276"/>
      <c r="AO104" s="254"/>
    </row>
    <row r="105" spans="2:52" s="253" customFormat="1" ht="14.25" hidden="1" customHeight="1">
      <c r="B105" s="626"/>
      <c r="C105" s="626"/>
      <c r="D105" s="636"/>
      <c r="E105" s="750"/>
      <c r="F105" s="750"/>
      <c r="G105" s="751"/>
      <c r="H105" s="753"/>
      <c r="I105" s="750"/>
      <c r="J105" s="750"/>
      <c r="K105" s="750"/>
      <c r="L105" s="750"/>
      <c r="M105" s="750"/>
      <c r="N105" s="750"/>
      <c r="O105" s="750"/>
      <c r="P105" s="750"/>
      <c r="Q105" s="750"/>
      <c r="R105" s="750"/>
      <c r="S105" s="750"/>
      <c r="T105" s="751"/>
      <c r="U105" s="771"/>
      <c r="V105" s="772"/>
      <c r="W105" s="762"/>
      <c r="X105" s="763"/>
      <c r="Y105" s="636"/>
      <c r="Z105" s="750"/>
      <c r="AA105" s="750"/>
      <c r="AB105" s="751"/>
      <c r="AC105" s="753"/>
      <c r="AD105" s="750"/>
      <c r="AE105" s="750"/>
      <c r="AF105" s="751"/>
      <c r="AG105" s="767" t="str">
        <f>IF(H141&gt;0,IF($B$46=1,ROUNDDOWN(AG104*AP142,0),""),"")</f>
        <v/>
      </c>
      <c r="AH105" s="768"/>
      <c r="AI105" s="768"/>
      <c r="AJ105" s="768"/>
      <c r="AK105" s="768"/>
      <c r="AL105" s="769"/>
      <c r="AM105" s="307"/>
      <c r="AN105" s="278"/>
      <c r="AO105" s="254"/>
    </row>
    <row r="106" spans="2:52" s="253" customFormat="1" ht="14.25" hidden="1" customHeight="1">
      <c r="B106" s="626">
        <v>10</v>
      </c>
      <c r="C106" s="626"/>
      <c r="D106" s="633" t="s">
        <v>23</v>
      </c>
      <c r="E106" s="748" t="s">
        <v>267</v>
      </c>
      <c r="F106" s="748"/>
      <c r="G106" s="749"/>
      <c r="H106" s="752"/>
      <c r="I106" s="748"/>
      <c r="J106" s="748"/>
      <c r="K106" s="748"/>
      <c r="L106" s="748"/>
      <c r="M106" s="748"/>
      <c r="N106" s="748"/>
      <c r="O106" s="748"/>
      <c r="P106" s="748"/>
      <c r="Q106" s="748"/>
      <c r="R106" s="748"/>
      <c r="S106" s="748"/>
      <c r="T106" s="749"/>
      <c r="U106" s="633"/>
      <c r="V106" s="770"/>
      <c r="W106" s="757" t="s">
        <v>268</v>
      </c>
      <c r="X106" s="761"/>
      <c r="Y106" s="633" t="s">
        <v>23</v>
      </c>
      <c r="Z106" s="748" t="s">
        <v>267</v>
      </c>
      <c r="AA106" s="748"/>
      <c r="AB106" s="749"/>
      <c r="AC106" s="752" t="s">
        <v>23</v>
      </c>
      <c r="AD106" s="748" t="s">
        <v>269</v>
      </c>
      <c r="AE106" s="748"/>
      <c r="AF106" s="749"/>
      <c r="AG106" s="764" t="str">
        <f>IF(H143&gt;0,IF($B$46=1,ROUNDDOWN(H143*10/110,0),IF($B$47=1,"該当なし",IF(#REF!=1,"含税額",""))),"")</f>
        <v/>
      </c>
      <c r="AH106" s="765"/>
      <c r="AI106" s="765"/>
      <c r="AJ106" s="765"/>
      <c r="AK106" s="765"/>
      <c r="AL106" s="766"/>
      <c r="AM106" s="306"/>
      <c r="AN106" s="276"/>
      <c r="AO106" s="254"/>
    </row>
    <row r="107" spans="2:52" s="253" customFormat="1" ht="14.25" hidden="1" customHeight="1">
      <c r="B107" s="705"/>
      <c r="C107" s="705"/>
      <c r="D107" s="775"/>
      <c r="E107" s="773"/>
      <c r="F107" s="773"/>
      <c r="G107" s="774"/>
      <c r="H107" s="776"/>
      <c r="I107" s="773"/>
      <c r="J107" s="773"/>
      <c r="K107" s="773"/>
      <c r="L107" s="773"/>
      <c r="M107" s="773"/>
      <c r="N107" s="773"/>
      <c r="O107" s="773"/>
      <c r="P107" s="773"/>
      <c r="Q107" s="773"/>
      <c r="R107" s="773"/>
      <c r="S107" s="773"/>
      <c r="T107" s="774"/>
      <c r="U107" s="777"/>
      <c r="V107" s="778"/>
      <c r="W107" s="779"/>
      <c r="X107" s="780"/>
      <c r="Y107" s="775"/>
      <c r="Z107" s="773"/>
      <c r="AA107" s="773"/>
      <c r="AB107" s="774"/>
      <c r="AC107" s="776"/>
      <c r="AD107" s="773"/>
      <c r="AE107" s="773"/>
      <c r="AF107" s="774"/>
      <c r="AG107" s="767" t="str">
        <f>IF(H143&gt;0,IF($B$46=1,ROUNDDOWN(AG106*AP144,0),""),"")</f>
        <v/>
      </c>
      <c r="AH107" s="768"/>
      <c r="AI107" s="768"/>
      <c r="AJ107" s="768"/>
      <c r="AK107" s="768"/>
      <c r="AL107" s="769"/>
      <c r="AM107" s="307"/>
      <c r="AN107" s="278"/>
      <c r="AO107" s="254"/>
    </row>
    <row r="108" spans="2:52" s="253" customFormat="1" ht="14.25" hidden="1" customHeight="1">
      <c r="B108" s="735" t="s">
        <v>3</v>
      </c>
      <c r="C108" s="735"/>
      <c r="D108" s="795"/>
      <c r="E108" s="787"/>
      <c r="F108" s="787"/>
      <c r="G108" s="788"/>
      <c r="H108" s="796"/>
      <c r="I108" s="787"/>
      <c r="J108" s="787"/>
      <c r="K108" s="787"/>
      <c r="L108" s="787"/>
      <c r="M108" s="787"/>
      <c r="N108" s="787"/>
      <c r="O108" s="787"/>
      <c r="P108" s="787"/>
      <c r="Q108" s="787"/>
      <c r="R108" s="787"/>
      <c r="S108" s="787"/>
      <c r="T108" s="788"/>
      <c r="U108" s="795"/>
      <c r="V108" s="797"/>
      <c r="W108" s="798"/>
      <c r="X108" s="799"/>
      <c r="Y108" s="795"/>
      <c r="Z108" s="787"/>
      <c r="AA108" s="787"/>
      <c r="AB108" s="788"/>
      <c r="AC108" s="796"/>
      <c r="AD108" s="787"/>
      <c r="AE108" s="787"/>
      <c r="AF108" s="788"/>
      <c r="AG108" s="789">
        <f t="shared" ref="AG108:AG109" si="10">SUM(AG88,AG90,AG92,AG94,AG96,AG98,AG100,AG102,AG104,AG106)</f>
        <v>0</v>
      </c>
      <c r="AH108" s="790"/>
      <c r="AI108" s="790"/>
      <c r="AJ108" s="790"/>
      <c r="AK108" s="790"/>
      <c r="AL108" s="791"/>
      <c r="AM108" s="306"/>
      <c r="AN108" s="276"/>
      <c r="AO108" s="254"/>
    </row>
    <row r="109" spans="2:52" s="253" customFormat="1" ht="14.25" customHeight="1">
      <c r="B109" s="628"/>
      <c r="C109" s="628"/>
      <c r="D109" s="636"/>
      <c r="E109" s="750"/>
      <c r="F109" s="750"/>
      <c r="G109" s="751"/>
      <c r="H109" s="753"/>
      <c r="I109" s="750"/>
      <c r="J109" s="750"/>
      <c r="K109" s="750"/>
      <c r="L109" s="750"/>
      <c r="M109" s="750"/>
      <c r="N109" s="750"/>
      <c r="O109" s="750"/>
      <c r="P109" s="750"/>
      <c r="Q109" s="750"/>
      <c r="R109" s="750"/>
      <c r="S109" s="750"/>
      <c r="T109" s="751"/>
      <c r="U109" s="771"/>
      <c r="V109" s="772"/>
      <c r="W109" s="762"/>
      <c r="X109" s="763"/>
      <c r="Y109" s="636"/>
      <c r="Z109" s="750"/>
      <c r="AA109" s="750"/>
      <c r="AB109" s="751"/>
      <c r="AC109" s="753"/>
      <c r="AD109" s="750"/>
      <c r="AE109" s="750"/>
      <c r="AF109" s="751"/>
      <c r="AG109" s="792">
        <f t="shared" si="10"/>
        <v>0</v>
      </c>
      <c r="AH109" s="793"/>
      <c r="AI109" s="793"/>
      <c r="AJ109" s="793"/>
      <c r="AK109" s="793"/>
      <c r="AL109" s="794"/>
      <c r="AM109" s="279"/>
      <c r="AN109" s="279"/>
      <c r="AO109" s="254"/>
    </row>
    <row r="110" spans="2:52" s="253" customFormat="1" ht="14.25" customHeight="1">
      <c r="B110" s="24" t="s">
        <v>314</v>
      </c>
      <c r="C110" s="282"/>
      <c r="D110" s="304"/>
      <c r="E110" s="308"/>
      <c r="F110" s="308"/>
      <c r="G110" s="308"/>
      <c r="H110" s="308"/>
      <c r="I110" s="308"/>
      <c r="J110" s="308"/>
      <c r="K110" s="308"/>
      <c r="L110" s="308"/>
      <c r="M110" s="308"/>
      <c r="N110" s="308"/>
      <c r="O110" s="308"/>
      <c r="P110" s="308"/>
      <c r="Q110" s="308"/>
      <c r="R110" s="308"/>
      <c r="S110" s="308"/>
      <c r="T110" s="308"/>
      <c r="U110" s="309"/>
      <c r="V110" s="309"/>
      <c r="W110" s="310"/>
      <c r="X110" s="338"/>
      <c r="Y110" s="339"/>
      <c r="Z110" s="340"/>
      <c r="AA110" s="340"/>
      <c r="AB110" s="340"/>
      <c r="AC110" s="340"/>
      <c r="AD110" s="340"/>
      <c r="AE110" s="340"/>
      <c r="AF110" s="340"/>
      <c r="AG110" s="279"/>
      <c r="AH110" s="279"/>
      <c r="AI110" s="279"/>
      <c r="AJ110" s="279"/>
      <c r="AK110" s="279"/>
      <c r="AL110" s="279"/>
      <c r="AM110" s="279"/>
      <c r="AN110" s="279"/>
      <c r="AO110" s="254"/>
      <c r="AP110" s="254"/>
      <c r="AR110" s="336"/>
      <c r="AS110" s="336"/>
      <c r="AT110" s="337"/>
      <c r="AU110" s="337"/>
      <c r="AV110" s="337"/>
      <c r="AW110" s="337"/>
      <c r="AX110" s="337"/>
      <c r="AY110" s="337"/>
      <c r="AZ110" s="273"/>
    </row>
    <row r="111" spans="2:52" s="27" customFormat="1" ht="15" customHeight="1">
      <c r="B111" s="403" t="s">
        <v>45</v>
      </c>
      <c r="C111" s="427"/>
      <c r="D111" s="399" t="s">
        <v>50</v>
      </c>
      <c r="E111" s="400"/>
      <c r="F111" s="400"/>
      <c r="G111" s="400"/>
      <c r="H111" s="400"/>
      <c r="I111" s="400"/>
      <c r="J111" s="400"/>
      <c r="K111" s="400"/>
      <c r="L111" s="400"/>
      <c r="M111" s="399" t="s">
        <v>105</v>
      </c>
      <c r="N111" s="400"/>
      <c r="O111" s="400"/>
      <c r="P111" s="400"/>
      <c r="Q111" s="400"/>
      <c r="R111" s="489"/>
      <c r="S111" s="399" t="s">
        <v>51</v>
      </c>
      <c r="T111" s="400"/>
      <c r="U111" s="400"/>
      <c r="V111" s="400"/>
      <c r="W111" s="399" t="s">
        <v>52</v>
      </c>
      <c r="X111" s="400"/>
      <c r="Y111" s="400"/>
      <c r="Z111" s="489"/>
      <c r="AA111" s="399" t="s">
        <v>53</v>
      </c>
      <c r="AB111" s="400"/>
      <c r="AC111" s="400"/>
      <c r="AD111" s="400"/>
      <c r="AE111" s="489"/>
      <c r="AF111" s="51"/>
      <c r="AG111" s="481" t="s">
        <v>54</v>
      </c>
      <c r="AH111" s="481"/>
      <c r="AI111" s="481"/>
      <c r="AJ111" s="481"/>
      <c r="AK111" s="481"/>
      <c r="AL111" s="482"/>
      <c r="AM111" s="294"/>
    </row>
    <row r="112" spans="2:52" s="27" customFormat="1" ht="15" customHeight="1">
      <c r="B112" s="504"/>
      <c r="C112" s="505"/>
      <c r="D112" s="506"/>
      <c r="E112" s="507"/>
      <c r="F112" s="507"/>
      <c r="G112" s="507"/>
      <c r="H112" s="507"/>
      <c r="I112" s="507"/>
      <c r="J112" s="507"/>
      <c r="K112" s="507"/>
      <c r="L112" s="507"/>
      <c r="M112" s="506"/>
      <c r="N112" s="507"/>
      <c r="O112" s="507"/>
      <c r="P112" s="507"/>
      <c r="Q112" s="507"/>
      <c r="R112" s="508"/>
      <c r="S112" s="506"/>
      <c r="T112" s="507"/>
      <c r="U112" s="507"/>
      <c r="V112" s="507"/>
      <c r="W112" s="506"/>
      <c r="X112" s="507"/>
      <c r="Y112" s="507"/>
      <c r="Z112" s="508"/>
      <c r="AA112" s="506"/>
      <c r="AB112" s="507"/>
      <c r="AC112" s="507"/>
      <c r="AD112" s="507"/>
      <c r="AE112" s="508"/>
      <c r="AF112" s="52"/>
      <c r="AG112" s="483"/>
      <c r="AH112" s="483"/>
      <c r="AI112" s="483"/>
      <c r="AJ112" s="483"/>
      <c r="AK112" s="483"/>
      <c r="AL112" s="484"/>
      <c r="AM112" s="294"/>
    </row>
    <row r="113" spans="2:51" s="27" customFormat="1" ht="15" customHeight="1">
      <c r="B113" s="404"/>
      <c r="C113" s="428"/>
      <c r="D113" s="401"/>
      <c r="E113" s="402"/>
      <c r="F113" s="402"/>
      <c r="G113" s="402"/>
      <c r="H113" s="402"/>
      <c r="I113" s="402"/>
      <c r="J113" s="402"/>
      <c r="K113" s="402"/>
      <c r="L113" s="402"/>
      <c r="M113" s="401"/>
      <c r="N113" s="402"/>
      <c r="O113" s="402"/>
      <c r="P113" s="402"/>
      <c r="Q113" s="402"/>
      <c r="R113" s="490"/>
      <c r="S113" s="401"/>
      <c r="T113" s="402"/>
      <c r="U113" s="402"/>
      <c r="V113" s="402"/>
      <c r="W113" s="401"/>
      <c r="X113" s="402"/>
      <c r="Y113" s="402"/>
      <c r="Z113" s="490"/>
      <c r="AA113" s="401"/>
      <c r="AB113" s="402"/>
      <c r="AC113" s="402"/>
      <c r="AD113" s="402"/>
      <c r="AE113" s="490"/>
      <c r="AF113" s="28"/>
      <c r="AG113" s="485" t="s">
        <v>55</v>
      </c>
      <c r="AH113" s="486"/>
      <c r="AI113" s="487"/>
      <c r="AJ113" s="485" t="s">
        <v>56</v>
      </c>
      <c r="AK113" s="486"/>
      <c r="AL113" s="487"/>
      <c r="AM113" s="295"/>
    </row>
    <row r="114" spans="2:51" s="27" customFormat="1" ht="12" customHeight="1">
      <c r="B114" s="488">
        <v>1</v>
      </c>
      <c r="C114" s="488"/>
      <c r="D114" s="399"/>
      <c r="E114" s="400"/>
      <c r="F114" s="400"/>
      <c r="G114" s="400"/>
      <c r="H114" s="400"/>
      <c r="I114" s="400"/>
      <c r="J114" s="400"/>
      <c r="K114" s="400"/>
      <c r="L114" s="489"/>
      <c r="M114" s="399"/>
      <c r="N114" s="400"/>
      <c r="O114" s="400"/>
      <c r="P114" s="400"/>
      <c r="Q114" s="400"/>
      <c r="R114" s="489"/>
      <c r="S114" s="491"/>
      <c r="T114" s="492"/>
      <c r="U114" s="492"/>
      <c r="V114" s="493"/>
      <c r="W114" s="491"/>
      <c r="X114" s="492"/>
      <c r="Y114" s="492"/>
      <c r="Z114" s="493"/>
      <c r="AA114" s="497"/>
      <c r="AB114" s="365"/>
      <c r="AC114" s="365"/>
      <c r="AD114" s="365"/>
      <c r="AE114" s="498"/>
      <c r="AF114" s="502" t="s">
        <v>23</v>
      </c>
      <c r="AG114" s="399"/>
      <c r="AH114" s="400"/>
      <c r="AI114" s="489"/>
      <c r="AJ114" s="399"/>
      <c r="AK114" s="400"/>
      <c r="AL114" s="489"/>
      <c r="AM114" s="285"/>
    </row>
    <row r="115" spans="2:51" s="27" customFormat="1" ht="12" customHeight="1">
      <c r="B115" s="488"/>
      <c r="C115" s="488"/>
      <c r="D115" s="401"/>
      <c r="E115" s="402"/>
      <c r="F115" s="402"/>
      <c r="G115" s="402"/>
      <c r="H115" s="402"/>
      <c r="I115" s="402"/>
      <c r="J115" s="402"/>
      <c r="K115" s="402"/>
      <c r="L115" s="490"/>
      <c r="M115" s="401"/>
      <c r="N115" s="402"/>
      <c r="O115" s="402"/>
      <c r="P115" s="402"/>
      <c r="Q115" s="402"/>
      <c r="R115" s="490"/>
      <c r="S115" s="494"/>
      <c r="T115" s="495"/>
      <c r="U115" s="495"/>
      <c r="V115" s="496"/>
      <c r="W115" s="494"/>
      <c r="X115" s="495"/>
      <c r="Y115" s="495"/>
      <c r="Z115" s="496"/>
      <c r="AA115" s="499"/>
      <c r="AB115" s="500"/>
      <c r="AC115" s="500"/>
      <c r="AD115" s="500"/>
      <c r="AE115" s="501"/>
      <c r="AF115" s="503"/>
      <c r="AG115" s="401"/>
      <c r="AH115" s="402"/>
      <c r="AI115" s="490"/>
      <c r="AJ115" s="401"/>
      <c r="AK115" s="402"/>
      <c r="AL115" s="490"/>
      <c r="AM115" s="285"/>
    </row>
    <row r="116" spans="2:51" s="27" customFormat="1" ht="12" customHeight="1">
      <c r="B116" s="488">
        <v>2</v>
      </c>
      <c r="C116" s="488"/>
      <c r="D116" s="399"/>
      <c r="E116" s="400"/>
      <c r="F116" s="400"/>
      <c r="G116" s="400"/>
      <c r="H116" s="400"/>
      <c r="I116" s="400"/>
      <c r="J116" s="400"/>
      <c r="K116" s="400"/>
      <c r="L116" s="51"/>
      <c r="M116" s="399"/>
      <c r="N116" s="400"/>
      <c r="O116" s="400"/>
      <c r="P116" s="400"/>
      <c r="Q116" s="400"/>
      <c r="R116" s="46"/>
      <c r="S116" s="399"/>
      <c r="T116" s="400"/>
      <c r="U116" s="400"/>
      <c r="V116" s="489"/>
      <c r="W116" s="399"/>
      <c r="X116" s="400"/>
      <c r="Y116" s="400"/>
      <c r="Z116" s="489"/>
      <c r="AA116" s="399"/>
      <c r="AB116" s="400"/>
      <c r="AC116" s="400"/>
      <c r="AD116" s="400"/>
      <c r="AE116" s="489"/>
      <c r="AF116" s="502" t="s">
        <v>0</v>
      </c>
      <c r="AG116" s="399"/>
      <c r="AH116" s="400"/>
      <c r="AI116" s="489"/>
      <c r="AJ116" s="399"/>
      <c r="AK116" s="400"/>
      <c r="AL116" s="489"/>
      <c r="AM116" s="285"/>
    </row>
    <row r="117" spans="2:51" s="27" customFormat="1" ht="12" customHeight="1">
      <c r="B117" s="488"/>
      <c r="C117" s="488"/>
      <c r="D117" s="401"/>
      <c r="E117" s="402"/>
      <c r="F117" s="402"/>
      <c r="G117" s="402"/>
      <c r="H117" s="402"/>
      <c r="I117" s="402"/>
      <c r="J117" s="402"/>
      <c r="K117" s="402"/>
      <c r="L117" s="45"/>
      <c r="M117" s="401"/>
      <c r="N117" s="402"/>
      <c r="O117" s="402"/>
      <c r="P117" s="402"/>
      <c r="Q117" s="402"/>
      <c r="R117" s="28"/>
      <c r="S117" s="401"/>
      <c r="T117" s="402"/>
      <c r="U117" s="402"/>
      <c r="V117" s="490"/>
      <c r="W117" s="401"/>
      <c r="X117" s="402"/>
      <c r="Y117" s="402"/>
      <c r="Z117" s="490"/>
      <c r="AA117" s="401"/>
      <c r="AB117" s="402"/>
      <c r="AC117" s="402"/>
      <c r="AD117" s="402"/>
      <c r="AE117" s="490"/>
      <c r="AF117" s="503"/>
      <c r="AG117" s="401"/>
      <c r="AH117" s="402"/>
      <c r="AI117" s="490"/>
      <c r="AJ117" s="401"/>
      <c r="AK117" s="402"/>
      <c r="AL117" s="490"/>
      <c r="AM117" s="285"/>
    </row>
    <row r="118" spans="2:51" s="27" customFormat="1" ht="12" customHeight="1">
      <c r="B118" s="488">
        <v>3</v>
      </c>
      <c r="C118" s="488"/>
      <c r="D118" s="399"/>
      <c r="E118" s="400"/>
      <c r="F118" s="400"/>
      <c r="G118" s="400"/>
      <c r="H118" s="400"/>
      <c r="I118" s="400"/>
      <c r="J118" s="400"/>
      <c r="K118" s="400"/>
      <c r="L118" s="400"/>
      <c r="M118" s="399"/>
      <c r="N118" s="400"/>
      <c r="O118" s="400"/>
      <c r="P118" s="400"/>
      <c r="Q118" s="400"/>
      <c r="R118" s="46"/>
      <c r="S118" s="399"/>
      <c r="T118" s="400"/>
      <c r="U118" s="400"/>
      <c r="V118" s="489"/>
      <c r="W118" s="399"/>
      <c r="X118" s="400"/>
      <c r="Y118" s="400"/>
      <c r="Z118" s="489"/>
      <c r="AA118" s="399"/>
      <c r="AB118" s="400"/>
      <c r="AC118" s="400"/>
      <c r="AD118" s="400"/>
      <c r="AE118" s="489"/>
      <c r="AF118" s="502" t="s">
        <v>23</v>
      </c>
      <c r="AG118" s="399"/>
      <c r="AH118" s="400"/>
      <c r="AI118" s="489"/>
      <c r="AJ118" s="399"/>
      <c r="AK118" s="400"/>
      <c r="AL118" s="489"/>
      <c r="AM118" s="285"/>
    </row>
    <row r="119" spans="2:51" s="27" customFormat="1" ht="12" customHeight="1">
      <c r="B119" s="488"/>
      <c r="C119" s="488"/>
      <c r="D119" s="401"/>
      <c r="E119" s="402"/>
      <c r="F119" s="402"/>
      <c r="G119" s="402"/>
      <c r="H119" s="402"/>
      <c r="I119" s="402"/>
      <c r="J119" s="402"/>
      <c r="K119" s="402"/>
      <c r="L119" s="402"/>
      <c r="M119" s="401"/>
      <c r="N119" s="402"/>
      <c r="O119" s="402"/>
      <c r="P119" s="402"/>
      <c r="Q119" s="402"/>
      <c r="R119" s="28"/>
      <c r="S119" s="401"/>
      <c r="T119" s="402"/>
      <c r="U119" s="402"/>
      <c r="V119" s="490"/>
      <c r="W119" s="401"/>
      <c r="X119" s="402"/>
      <c r="Y119" s="402"/>
      <c r="Z119" s="490"/>
      <c r="AA119" s="401"/>
      <c r="AB119" s="402"/>
      <c r="AC119" s="402"/>
      <c r="AD119" s="402"/>
      <c r="AE119" s="490"/>
      <c r="AF119" s="503"/>
      <c r="AG119" s="401"/>
      <c r="AH119" s="402"/>
      <c r="AI119" s="490"/>
      <c r="AJ119" s="401"/>
      <c r="AK119" s="402"/>
      <c r="AL119" s="490"/>
      <c r="AM119" s="285"/>
    </row>
    <row r="120" spans="2:51" s="253" customFormat="1" ht="14.25" customHeight="1">
      <c r="B120" s="257"/>
      <c r="C120" s="257"/>
      <c r="D120" s="258"/>
      <c r="E120" s="258"/>
      <c r="F120" s="258"/>
      <c r="G120" s="258"/>
      <c r="H120" s="258"/>
      <c r="I120" s="258"/>
      <c r="J120" s="258"/>
      <c r="K120" s="258"/>
      <c r="L120" s="258"/>
      <c r="M120" s="258"/>
      <c r="N120" s="258"/>
      <c r="O120" s="258"/>
      <c r="P120" s="258"/>
      <c r="Q120" s="258"/>
      <c r="R120" s="258"/>
      <c r="S120" s="258"/>
      <c r="T120" s="258"/>
      <c r="U120" s="258"/>
      <c r="V120" s="258"/>
      <c r="W120" s="258"/>
      <c r="X120" s="258"/>
      <c r="Y120" s="258"/>
      <c r="Z120" s="258"/>
      <c r="AA120" s="258"/>
      <c r="AB120" s="258"/>
      <c r="AC120" s="258"/>
      <c r="AD120" s="258"/>
      <c r="AE120" s="258"/>
      <c r="AF120" s="258"/>
      <c r="AG120" s="258"/>
      <c r="AH120" s="258"/>
      <c r="AI120" s="258"/>
      <c r="AJ120" s="258"/>
      <c r="AK120" s="258"/>
      <c r="AL120" s="258"/>
      <c r="AM120" s="290"/>
      <c r="AP120" s="254"/>
      <c r="AQ120" s="254"/>
    </row>
    <row r="121" spans="2:51" s="253" customFormat="1" ht="20.45" customHeight="1">
      <c r="B121" s="598" t="s">
        <v>45</v>
      </c>
      <c r="C121" s="599"/>
      <c r="D121" s="598"/>
      <c r="E121" s="650"/>
      <c r="F121" s="650"/>
      <c r="G121" s="599"/>
      <c r="H121" s="598" t="s">
        <v>57</v>
      </c>
      <c r="I121" s="650"/>
      <c r="J121" s="650"/>
      <c r="K121" s="650"/>
      <c r="L121" s="650"/>
      <c r="M121" s="650"/>
      <c r="N121" s="650"/>
      <c r="O121" s="650"/>
      <c r="P121" s="650"/>
      <c r="Q121" s="650"/>
      <c r="R121" s="650"/>
      <c r="S121" s="650"/>
      <c r="T121" s="650"/>
      <c r="U121" s="650"/>
      <c r="V121" s="650"/>
      <c r="W121" s="650"/>
      <c r="X121" s="650"/>
      <c r="Y121" s="650"/>
      <c r="Z121" s="650"/>
      <c r="AA121" s="650"/>
      <c r="AB121" s="650"/>
      <c r="AC121" s="650"/>
      <c r="AD121" s="650"/>
      <c r="AE121" s="650"/>
      <c r="AF121" s="599"/>
      <c r="AG121" s="509" t="s">
        <v>215</v>
      </c>
      <c r="AH121" s="510"/>
      <c r="AI121" s="511"/>
      <c r="AJ121" s="509" t="s">
        <v>216</v>
      </c>
      <c r="AK121" s="510"/>
      <c r="AL121" s="511"/>
      <c r="AM121" s="280"/>
      <c r="AN121" s="283"/>
      <c r="AQ121" s="253">
        <v>2</v>
      </c>
      <c r="AR121" s="733" t="e">
        <f>ROUNDDOWN((H127-AO128)*3/10,-3)</f>
        <v>#VALUE!</v>
      </c>
      <c r="AS121" s="733"/>
      <c r="AT121" s="734" t="str">
        <f>IF(AND(K65&lt;&gt;"",T65&lt;&gt;""),ROUNDDOWN((H127-AO128)*5/10-AG127*5/10,-3),
IF(AND(K65&lt;&gt;"",T65=""),ROUNDDOWN((H127-AO128)*5/10-(H127-AO128)*#REF!/100*4/10,-3),""))</f>
        <v/>
      </c>
      <c r="AU121" s="734"/>
      <c r="AV121" s="734">
        <f>H127-AG127-R127-U127-X127-AA127</f>
        <v>0</v>
      </c>
      <c r="AW121" s="734"/>
      <c r="AX121" s="734" t="e">
        <f>ROUNDDOWN((H127-AO128-AG127-L127)*3/10,-3)</f>
        <v>#VALUE!</v>
      </c>
      <c r="AY121" s="734"/>
    </row>
    <row r="122" spans="2:51" s="253" customFormat="1" ht="27" customHeight="1">
      <c r="B122" s="600"/>
      <c r="C122" s="601"/>
      <c r="D122" s="600" t="s">
        <v>226</v>
      </c>
      <c r="E122" s="652"/>
      <c r="F122" s="652"/>
      <c r="G122" s="601"/>
      <c r="H122" s="604" t="s">
        <v>227</v>
      </c>
      <c r="I122" s="651"/>
      <c r="J122" s="651"/>
      <c r="K122" s="606"/>
      <c r="L122" s="631" t="s">
        <v>228</v>
      </c>
      <c r="M122" s="631"/>
      <c r="N122" s="631"/>
      <c r="O122" s="654" t="s">
        <v>229</v>
      </c>
      <c r="P122" s="655"/>
      <c r="Q122" s="655"/>
      <c r="R122" s="655"/>
      <c r="S122" s="655"/>
      <c r="T122" s="655"/>
      <c r="U122" s="655"/>
      <c r="V122" s="655"/>
      <c r="W122" s="655"/>
      <c r="X122" s="655"/>
      <c r="Y122" s="655"/>
      <c r="Z122" s="656"/>
      <c r="AA122" s="598" t="s">
        <v>230</v>
      </c>
      <c r="AB122" s="650"/>
      <c r="AC122" s="599"/>
      <c r="AD122" s="657" t="s">
        <v>59</v>
      </c>
      <c r="AE122" s="658"/>
      <c r="AF122" s="659"/>
      <c r="AG122" s="604"/>
      <c r="AH122" s="651"/>
      <c r="AI122" s="606"/>
      <c r="AJ122" s="604"/>
      <c r="AK122" s="651"/>
      <c r="AL122" s="606"/>
      <c r="AM122" s="280"/>
      <c r="AN122" s="283"/>
    </row>
    <row r="123" spans="2:51" s="253" customFormat="1" ht="23.1" customHeight="1">
      <c r="B123" s="600"/>
      <c r="C123" s="601"/>
      <c r="D123" s="600"/>
      <c r="E123" s="652"/>
      <c r="F123" s="652"/>
      <c r="G123" s="601"/>
      <c r="H123" s="604"/>
      <c r="I123" s="651"/>
      <c r="J123" s="651"/>
      <c r="K123" s="606"/>
      <c r="L123" s="653"/>
      <c r="M123" s="653"/>
      <c r="N123" s="653"/>
      <c r="O123" s="660" t="s">
        <v>248</v>
      </c>
      <c r="P123" s="661"/>
      <c r="Q123" s="662"/>
      <c r="R123" s="660" t="s">
        <v>249</v>
      </c>
      <c r="S123" s="661"/>
      <c r="T123" s="662"/>
      <c r="U123" s="660" t="s">
        <v>250</v>
      </c>
      <c r="V123" s="661"/>
      <c r="W123" s="661"/>
      <c r="X123" s="657" t="s">
        <v>251</v>
      </c>
      <c r="Y123" s="658"/>
      <c r="Z123" s="659"/>
      <c r="AA123" s="600"/>
      <c r="AB123" s="652"/>
      <c r="AC123" s="601"/>
      <c r="AD123" s="660"/>
      <c r="AE123" s="661"/>
      <c r="AF123" s="662"/>
      <c r="AG123" s="604"/>
      <c r="AH123" s="651"/>
      <c r="AI123" s="606"/>
      <c r="AJ123" s="604"/>
      <c r="AK123" s="651"/>
      <c r="AL123" s="606"/>
      <c r="AM123" s="280"/>
      <c r="AN123" s="283"/>
      <c r="AQ123" s="253">
        <v>3</v>
      </c>
      <c r="AR123" s="733" t="e">
        <f>ROUNDDOWN((H129-AO130)*3/10,-3)</f>
        <v>#VALUE!</v>
      </c>
      <c r="AS123" s="733"/>
      <c r="AT123" s="734" t="str">
        <f>IF(AND(K67&lt;&gt;"",T67&lt;&gt;""),ROUNDDOWN((H129-AO130)*5/10-AG129*5/10,-3),
IF(AND(K67&lt;&gt;"",T67=""),ROUNDDOWN((H129-AO130)*5/10-(H129-AO130)*#REF!/100*4/10,-3),""))</f>
        <v/>
      </c>
      <c r="AU123" s="734"/>
      <c r="AV123" s="734">
        <f>H129-AG129-R129-U129-X129-AA129</f>
        <v>0</v>
      </c>
      <c r="AW123" s="734"/>
      <c r="AX123" s="734" t="e">
        <f>ROUNDDOWN((H129-AO130-AG129-L129)*3/10,-3)</f>
        <v>#VALUE!</v>
      </c>
      <c r="AY123" s="734"/>
    </row>
    <row r="124" spans="2:51" s="253" customFormat="1" ht="6.75" customHeight="1">
      <c r="B124" s="602"/>
      <c r="C124" s="603"/>
      <c r="D124" s="602"/>
      <c r="E124" s="666"/>
      <c r="F124" s="666"/>
      <c r="G124" s="603"/>
      <c r="H124" s="602" t="s">
        <v>254</v>
      </c>
      <c r="I124" s="666"/>
      <c r="J124" s="666"/>
      <c r="K124" s="603"/>
      <c r="L124" s="667" t="s">
        <v>60</v>
      </c>
      <c r="M124" s="667"/>
      <c r="N124" s="667"/>
      <c r="O124" s="663"/>
      <c r="P124" s="664"/>
      <c r="Q124" s="665"/>
      <c r="R124" s="663"/>
      <c r="S124" s="664"/>
      <c r="T124" s="665"/>
      <c r="U124" s="663"/>
      <c r="V124" s="664"/>
      <c r="W124" s="664"/>
      <c r="X124" s="663"/>
      <c r="Y124" s="664"/>
      <c r="Z124" s="665"/>
      <c r="AA124" s="602" t="s">
        <v>61</v>
      </c>
      <c r="AB124" s="666"/>
      <c r="AC124" s="603"/>
      <c r="AD124" s="663" t="s">
        <v>255</v>
      </c>
      <c r="AE124" s="664"/>
      <c r="AF124" s="665"/>
      <c r="AG124" s="602" t="s">
        <v>256</v>
      </c>
      <c r="AH124" s="666"/>
      <c r="AI124" s="603"/>
      <c r="AJ124" s="512"/>
      <c r="AK124" s="513"/>
      <c r="AL124" s="514"/>
      <c r="AM124" s="280"/>
      <c r="AN124" s="283"/>
    </row>
    <row r="125" spans="2:51" s="253" customFormat="1" ht="21" customHeight="1">
      <c r="B125" s="628">
        <v>1</v>
      </c>
      <c r="C125" s="628"/>
      <c r="D125" s="668"/>
      <c r="E125" s="669"/>
      <c r="F125" s="669"/>
      <c r="G125" s="670"/>
      <c r="H125" s="668"/>
      <c r="I125" s="669"/>
      <c r="J125" s="669"/>
      <c r="K125" s="670"/>
      <c r="L125" s="674" t="str">
        <f>IF(H125="","",MIN(#REF!))</f>
        <v/>
      </c>
      <c r="M125" s="675"/>
      <c r="N125" s="676"/>
      <c r="O125" s="680" t="str">
        <f>IF(H125="","",
IF((H125-L125-(R125+U125+X125)-AG125)&gt;=0,R125+U125+X125,"FALSE"))</f>
        <v/>
      </c>
      <c r="P125" s="680"/>
      <c r="Q125" s="680"/>
      <c r="R125" s="682"/>
      <c r="S125" s="682"/>
      <c r="T125" s="682"/>
      <c r="U125" s="682"/>
      <c r="V125" s="682"/>
      <c r="W125" s="682"/>
      <c r="X125" s="684"/>
      <c r="Y125" s="685"/>
      <c r="Z125" s="686"/>
      <c r="AA125" s="690"/>
      <c r="AB125" s="690"/>
      <c r="AC125" s="690"/>
      <c r="AD125" s="674" t="str">
        <f>IF(H125="","",
IF((D125-L125-O125-AA125)&gt;=0,D125-L125-O125-AA125,"FALSE"))</f>
        <v/>
      </c>
      <c r="AE125" s="675"/>
      <c r="AF125" s="676"/>
      <c r="AG125" s="693"/>
      <c r="AH125" s="694"/>
      <c r="AI125" s="695"/>
      <c r="AJ125" s="633" t="s">
        <v>23</v>
      </c>
      <c r="AK125" s="634"/>
      <c r="AL125" s="635"/>
      <c r="AM125" s="291"/>
      <c r="AN125" s="305"/>
      <c r="AP125" s="274"/>
      <c r="AQ125" s="275">
        <v>4</v>
      </c>
      <c r="AR125" s="733" t="e">
        <f>ROUNDDOWN((H131-AO132)*3/10,-3)</f>
        <v>#VALUE!</v>
      </c>
      <c r="AS125" s="733"/>
      <c r="AT125" s="734" t="str">
        <f>IF(AND(S69&lt;&gt;"",Y69&lt;&gt;""),ROUNDDOWN((H131-AO132)*5/10-AG131*5/10,-3),
IF(AND(S69&lt;&gt;"",Y69=""),ROUNDDOWN((H131-AO132)*5/10-(H131-AO132)*#REF!/100*4/10,-3),""))</f>
        <v/>
      </c>
      <c r="AU125" s="734"/>
      <c r="AV125" s="734">
        <f>H131-AG131-R131-U131-X131-AA131</f>
        <v>0</v>
      </c>
      <c r="AW125" s="734"/>
      <c r="AX125" s="734" t="e">
        <f>ROUNDDOWN((H131-AO132-AG131-L131)*3/10,-3)</f>
        <v>#VALUE!</v>
      </c>
      <c r="AY125" s="734"/>
    </row>
    <row r="126" spans="2:51" s="253" customFormat="1" ht="15" customHeight="1">
      <c r="B126" s="628"/>
      <c r="C126" s="628"/>
      <c r="D126" s="671"/>
      <c r="E126" s="672"/>
      <c r="F126" s="672"/>
      <c r="G126" s="673"/>
      <c r="H126" s="671"/>
      <c r="I126" s="672"/>
      <c r="J126" s="672"/>
      <c r="K126" s="673"/>
      <c r="L126" s="677"/>
      <c r="M126" s="678"/>
      <c r="N126" s="679"/>
      <c r="O126" s="681"/>
      <c r="P126" s="681"/>
      <c r="Q126" s="681"/>
      <c r="R126" s="683"/>
      <c r="S126" s="683"/>
      <c r="T126" s="683"/>
      <c r="U126" s="683"/>
      <c r="V126" s="683"/>
      <c r="W126" s="683"/>
      <c r="X126" s="687"/>
      <c r="Y126" s="688"/>
      <c r="Z126" s="689"/>
      <c r="AA126" s="691"/>
      <c r="AB126" s="691"/>
      <c r="AC126" s="691"/>
      <c r="AD126" s="677"/>
      <c r="AE126" s="678"/>
      <c r="AF126" s="679"/>
      <c r="AG126" s="696"/>
      <c r="AH126" s="697"/>
      <c r="AI126" s="698"/>
      <c r="AJ126" s="636"/>
      <c r="AK126" s="637"/>
      <c r="AL126" s="638"/>
      <c r="AM126" s="291"/>
      <c r="AN126" s="305"/>
      <c r="AO126" s="253" t="str">
        <f>IF(AG88="","",IF(OR(AG88="該当なし",AG88="含税額"),0,AG88))</f>
        <v/>
      </c>
      <c r="AP126" s="277" t="str">
        <f>IF(H125&gt;0,IF($B$46=1,ROUNDDOWN(L125/(H125-AG88),5),""),"")</f>
        <v/>
      </c>
      <c r="AQ126" s="275"/>
      <c r="AR126" s="274"/>
    </row>
    <row r="127" spans="2:51" s="253" customFormat="1" ht="15" customHeight="1">
      <c r="B127" s="628">
        <v>2</v>
      </c>
      <c r="C127" s="628"/>
      <c r="D127" s="668"/>
      <c r="E127" s="669"/>
      <c r="F127" s="669"/>
      <c r="G127" s="670"/>
      <c r="H127" s="668"/>
      <c r="I127" s="669"/>
      <c r="J127" s="669"/>
      <c r="K127" s="670"/>
      <c r="L127" s="674" t="str">
        <f>IF(H127="","",MIN(AR121:AW121))</f>
        <v/>
      </c>
      <c r="M127" s="675"/>
      <c r="N127" s="676"/>
      <c r="O127" s="680" t="str">
        <f>IF(H127="","",
IF((H127-L127-(R127+U127+X127)-AG127)&gt;=0,R127+U127+X127,"FALSE"))</f>
        <v/>
      </c>
      <c r="P127" s="680"/>
      <c r="Q127" s="680"/>
      <c r="R127" s="682"/>
      <c r="S127" s="682"/>
      <c r="T127" s="682"/>
      <c r="U127" s="682"/>
      <c r="V127" s="682"/>
      <c r="W127" s="682"/>
      <c r="X127" s="684"/>
      <c r="Y127" s="685"/>
      <c r="Z127" s="686"/>
      <c r="AA127" s="690"/>
      <c r="AB127" s="690"/>
      <c r="AC127" s="690"/>
      <c r="AD127" s="674" t="str">
        <f>IF(H127="","",
IF((D127-L127-O127-AA127)&gt;=0,D127-L127-O127-AA127,"FALSE"))</f>
        <v/>
      </c>
      <c r="AE127" s="675"/>
      <c r="AF127" s="676"/>
      <c r="AG127" s="693"/>
      <c r="AH127" s="694"/>
      <c r="AI127" s="695"/>
      <c r="AJ127" s="633" t="s">
        <v>23</v>
      </c>
      <c r="AK127" s="634"/>
      <c r="AL127" s="635"/>
      <c r="AM127" s="291"/>
      <c r="AN127" s="305"/>
      <c r="AP127" s="277"/>
      <c r="AQ127" s="254">
        <v>5</v>
      </c>
      <c r="AR127" s="733" t="e">
        <f>ROUNDDOWN((H133-AO134)*3/10,-3)</f>
        <v>#VALUE!</v>
      </c>
      <c r="AS127" s="733"/>
      <c r="AT127" s="734" t="str">
        <f>IF(AND(S71&lt;&gt;"",Y71&lt;&gt;""),ROUNDDOWN((H133-AO134)*5/10-AG133*5/10,-3),
IF(AND(S71&lt;&gt;"",Y71=""),ROUNDDOWN((H133-AO134)*5/10-(H133-AO134)*#REF!/100*4/10,-3),""))</f>
        <v/>
      </c>
      <c r="AU127" s="734"/>
      <c r="AV127" s="734">
        <f>H133-AG133-R133-U133-X133-AA133</f>
        <v>0</v>
      </c>
      <c r="AW127" s="734"/>
      <c r="AX127" s="734" t="e">
        <f>ROUNDDOWN((H133-AO134-AG133-L133)*3/10,-3)</f>
        <v>#VALUE!</v>
      </c>
      <c r="AY127" s="734"/>
    </row>
    <row r="128" spans="2:51" s="253" customFormat="1" ht="15" customHeight="1">
      <c r="B128" s="692"/>
      <c r="C128" s="692"/>
      <c r="D128" s="671"/>
      <c r="E128" s="672"/>
      <c r="F128" s="672"/>
      <c r="G128" s="673"/>
      <c r="H128" s="671"/>
      <c r="I128" s="672"/>
      <c r="J128" s="672"/>
      <c r="K128" s="673"/>
      <c r="L128" s="677"/>
      <c r="M128" s="678"/>
      <c r="N128" s="679"/>
      <c r="O128" s="681"/>
      <c r="P128" s="681"/>
      <c r="Q128" s="681"/>
      <c r="R128" s="683"/>
      <c r="S128" s="683"/>
      <c r="T128" s="683"/>
      <c r="U128" s="683"/>
      <c r="V128" s="683"/>
      <c r="W128" s="683"/>
      <c r="X128" s="687"/>
      <c r="Y128" s="688"/>
      <c r="Z128" s="689"/>
      <c r="AA128" s="691"/>
      <c r="AB128" s="691"/>
      <c r="AC128" s="691"/>
      <c r="AD128" s="677"/>
      <c r="AE128" s="678"/>
      <c r="AF128" s="679"/>
      <c r="AG128" s="696"/>
      <c r="AH128" s="697"/>
      <c r="AI128" s="698"/>
      <c r="AJ128" s="636"/>
      <c r="AK128" s="637"/>
      <c r="AL128" s="638"/>
      <c r="AM128" s="291"/>
      <c r="AN128" s="305"/>
      <c r="AO128" s="253" t="str">
        <f>IF(AG90="","",IF(OR(AG90="該当なし",AG90="含税額"),0,AG90))</f>
        <v/>
      </c>
      <c r="AP128" s="277" t="str">
        <f>IF(H127&gt;0,IF($B$46=1,ROUNDDOWN(L127/(H127-AG90),5),""),"")</f>
        <v/>
      </c>
      <c r="AQ128" s="254"/>
    </row>
    <row r="129" spans="2:51" s="253" customFormat="1" ht="15" customHeight="1">
      <c r="B129" s="626">
        <v>3</v>
      </c>
      <c r="C129" s="626"/>
      <c r="D129" s="668"/>
      <c r="E129" s="669"/>
      <c r="F129" s="669"/>
      <c r="G129" s="670"/>
      <c r="H129" s="668"/>
      <c r="I129" s="669"/>
      <c r="J129" s="669"/>
      <c r="K129" s="670"/>
      <c r="L129" s="674" t="str">
        <f>IF(H129="","",MIN(AR123:AW123))</f>
        <v/>
      </c>
      <c r="M129" s="675"/>
      <c r="N129" s="676"/>
      <c r="O129" s="680" t="str">
        <f>IF(H129="","",
IF((H129-L129-(R129+U129+X129)-AG129)&gt;=0,R129+U129+X129,"FALSE"))</f>
        <v/>
      </c>
      <c r="P129" s="680"/>
      <c r="Q129" s="680"/>
      <c r="R129" s="682"/>
      <c r="S129" s="682"/>
      <c r="T129" s="682"/>
      <c r="U129" s="682"/>
      <c r="V129" s="682"/>
      <c r="W129" s="682"/>
      <c r="X129" s="684"/>
      <c r="Y129" s="685"/>
      <c r="Z129" s="686"/>
      <c r="AA129" s="690"/>
      <c r="AB129" s="690"/>
      <c r="AC129" s="690"/>
      <c r="AD129" s="674" t="str">
        <f>IF(H129="","",
IF((D129-L129-O129-AA129)&gt;=0,D129-L129-O129-AA129,"FALSE"))</f>
        <v/>
      </c>
      <c r="AE129" s="675"/>
      <c r="AF129" s="676"/>
      <c r="AG129" s="693"/>
      <c r="AH129" s="694"/>
      <c r="AI129" s="695"/>
      <c r="AJ129" s="633" t="s">
        <v>23</v>
      </c>
      <c r="AK129" s="634"/>
      <c r="AL129" s="635"/>
      <c r="AM129" s="291"/>
      <c r="AN129" s="305"/>
      <c r="AO129" s="254"/>
      <c r="AP129" s="277"/>
      <c r="AQ129" s="254">
        <v>6</v>
      </c>
      <c r="AR129" s="733" t="e">
        <f>ROUNDDOWN((H135-AO136)*3/10,-3)</f>
        <v>#VALUE!</v>
      </c>
      <c r="AS129" s="733"/>
      <c r="AT129" s="734" t="str">
        <f>IF(AND(S73&lt;&gt;"",Y73&lt;&gt;""),ROUNDDOWN((H135-AO136)*5/10-AG135*5/10,-3),
IF(AND(S73&lt;&gt;"",Y73=""),ROUNDDOWN((H135-AO136)*5/10-(H135-AO136)*#REF!/100*4/10,-3),""))</f>
        <v/>
      </c>
      <c r="AU129" s="734"/>
      <c r="AV129" s="734">
        <f>H135-AG135-R135-U135-X135-AA135</f>
        <v>0</v>
      </c>
      <c r="AW129" s="734"/>
      <c r="AX129" s="734" t="e">
        <f>ROUNDDOWN((H135-AO136-AG135-L135)*3/10,-3)</f>
        <v>#VALUE!</v>
      </c>
      <c r="AY129" s="734"/>
    </row>
    <row r="130" spans="2:51" s="253" customFormat="1" ht="15" customHeight="1">
      <c r="B130" s="705"/>
      <c r="C130" s="705"/>
      <c r="D130" s="671"/>
      <c r="E130" s="672"/>
      <c r="F130" s="672"/>
      <c r="G130" s="673"/>
      <c r="H130" s="671"/>
      <c r="I130" s="672"/>
      <c r="J130" s="672"/>
      <c r="K130" s="673"/>
      <c r="L130" s="677"/>
      <c r="M130" s="678"/>
      <c r="N130" s="679"/>
      <c r="O130" s="681"/>
      <c r="P130" s="681"/>
      <c r="Q130" s="681"/>
      <c r="R130" s="683"/>
      <c r="S130" s="683"/>
      <c r="T130" s="683"/>
      <c r="U130" s="683"/>
      <c r="V130" s="683"/>
      <c r="W130" s="683"/>
      <c r="X130" s="687"/>
      <c r="Y130" s="688"/>
      <c r="Z130" s="689"/>
      <c r="AA130" s="691"/>
      <c r="AB130" s="691"/>
      <c r="AC130" s="691"/>
      <c r="AD130" s="677"/>
      <c r="AE130" s="678"/>
      <c r="AF130" s="679"/>
      <c r="AG130" s="696"/>
      <c r="AH130" s="697"/>
      <c r="AI130" s="698"/>
      <c r="AJ130" s="636"/>
      <c r="AK130" s="637"/>
      <c r="AL130" s="638"/>
      <c r="AM130" s="291"/>
      <c r="AN130" s="305"/>
      <c r="AO130" s="254" t="str">
        <f>IF(AG92="","",IF(OR(AG92="該当なし",AG92="含税額"),0,AG92))</f>
        <v/>
      </c>
      <c r="AP130" s="277" t="str">
        <f>IF(H129&gt;0,IF($B$46=1,ROUNDDOWN(L129/(H129-AG92),5),""),"")</f>
        <v/>
      </c>
      <c r="AQ130" s="254"/>
      <c r="AR130" s="254"/>
      <c r="AS130" s="254"/>
      <c r="AT130" s="254"/>
      <c r="AU130" s="254"/>
      <c r="AV130" s="254"/>
      <c r="AW130" s="254"/>
      <c r="AX130" s="254"/>
      <c r="AY130" s="254"/>
    </row>
    <row r="131" spans="2:51" s="253" customFormat="1" ht="15" customHeight="1">
      <c r="B131" s="626">
        <v>4</v>
      </c>
      <c r="C131" s="626"/>
      <c r="D131" s="668"/>
      <c r="E131" s="669"/>
      <c r="F131" s="669"/>
      <c r="G131" s="670"/>
      <c r="H131" s="668"/>
      <c r="I131" s="669"/>
      <c r="J131" s="669"/>
      <c r="K131" s="670"/>
      <c r="L131" s="674" t="str">
        <f>IF(H131="","",MIN(AR125:AW125))</f>
        <v/>
      </c>
      <c r="M131" s="675"/>
      <c r="N131" s="676"/>
      <c r="O131" s="680" t="str">
        <f>IF(H131="","",
IF((H131-L131-(R131+U131+X131)-AG131)&gt;=0,R131+U131+X131,"FALSE"))</f>
        <v/>
      </c>
      <c r="P131" s="680"/>
      <c r="Q131" s="680"/>
      <c r="R131" s="690"/>
      <c r="S131" s="690"/>
      <c r="T131" s="690"/>
      <c r="U131" s="690"/>
      <c r="V131" s="690"/>
      <c r="W131" s="690"/>
      <c r="X131" s="684"/>
      <c r="Y131" s="685"/>
      <c r="Z131" s="686"/>
      <c r="AA131" s="690"/>
      <c r="AB131" s="690"/>
      <c r="AC131" s="690"/>
      <c r="AD131" s="674" t="str">
        <f>IF(H131="","",
IF((D131-L131-O131-AA131)&gt;=0,D131-L131-O131-AA131,"FALSE"))</f>
        <v/>
      </c>
      <c r="AE131" s="675"/>
      <c r="AF131" s="676"/>
      <c r="AG131" s="699"/>
      <c r="AH131" s="700"/>
      <c r="AI131" s="701"/>
      <c r="AJ131" s="633" t="s">
        <v>23</v>
      </c>
      <c r="AK131" s="634"/>
      <c r="AL131" s="635"/>
      <c r="AM131" s="291"/>
      <c r="AN131" s="305"/>
      <c r="AO131" s="254"/>
      <c r="AP131" s="254"/>
      <c r="AQ131" s="254">
        <v>7</v>
      </c>
      <c r="AR131" s="733" t="e">
        <f>ROUNDDOWN((H137-AO138)*3/10,-3)</f>
        <v>#VALUE!</v>
      </c>
      <c r="AS131" s="733"/>
      <c r="AT131" s="734" t="str">
        <f>IF(AND(S75&lt;&gt;"",Y75&lt;&gt;""),ROUNDDOWN((H137-AO138)*5/10-AG137*5/10,-3),
IF(AND(S75&lt;&gt;"",Y75=""),ROUNDDOWN((H137-AO138)*5/10-(H137-AO138)*#REF!/100*4/10,-3),""))</f>
        <v/>
      </c>
      <c r="AU131" s="734"/>
      <c r="AV131" s="734">
        <f>H137-AG137-R137-U137-X137-AA137</f>
        <v>0</v>
      </c>
      <c r="AW131" s="734"/>
      <c r="AX131" s="734" t="e">
        <f>ROUNDDOWN((H137-AO138-AG137-L137)*3/10,-3)</f>
        <v>#VALUE!</v>
      </c>
      <c r="AY131" s="734"/>
    </row>
    <row r="132" spans="2:51" s="253" customFormat="1" ht="15" hidden="1" customHeight="1">
      <c r="B132" s="626"/>
      <c r="C132" s="626"/>
      <c r="D132" s="671"/>
      <c r="E132" s="672"/>
      <c r="F132" s="672"/>
      <c r="G132" s="673"/>
      <c r="H132" s="671"/>
      <c r="I132" s="672"/>
      <c r="J132" s="672"/>
      <c r="K132" s="673"/>
      <c r="L132" s="677"/>
      <c r="M132" s="678"/>
      <c r="N132" s="679"/>
      <c r="O132" s="681"/>
      <c r="P132" s="681"/>
      <c r="Q132" s="681"/>
      <c r="R132" s="691"/>
      <c r="S132" s="691"/>
      <c r="T132" s="691"/>
      <c r="U132" s="691"/>
      <c r="V132" s="691"/>
      <c r="W132" s="691"/>
      <c r="X132" s="687"/>
      <c r="Y132" s="688"/>
      <c r="Z132" s="689"/>
      <c r="AA132" s="691"/>
      <c r="AB132" s="691"/>
      <c r="AC132" s="691"/>
      <c r="AD132" s="677"/>
      <c r="AE132" s="678"/>
      <c r="AF132" s="679"/>
      <c r="AG132" s="702"/>
      <c r="AH132" s="703"/>
      <c r="AI132" s="704"/>
      <c r="AJ132" s="636"/>
      <c r="AK132" s="637"/>
      <c r="AL132" s="638"/>
      <c r="AM132" s="291"/>
      <c r="AN132" s="305"/>
      <c r="AO132" s="254" t="str">
        <f>IF(AG94="","",IF(OR(AG94="該当なし",AG94="含税額"),0,AG94))</f>
        <v/>
      </c>
      <c r="AP132" s="277" t="str">
        <f>IF(H131&gt;0,IF($B$46=1,ROUNDDOWN(L131/(H131-AG94),5),""),"")</f>
        <v/>
      </c>
      <c r="AQ132" s="254"/>
      <c r="AR132" s="254"/>
      <c r="AS132" s="254"/>
      <c r="AT132" s="254"/>
      <c r="AU132" s="254"/>
      <c r="AV132" s="254"/>
      <c r="AW132" s="254"/>
      <c r="AX132" s="254"/>
      <c r="AY132" s="254"/>
    </row>
    <row r="133" spans="2:51" s="253" customFormat="1" ht="15" hidden="1" customHeight="1">
      <c r="B133" s="626">
        <v>5</v>
      </c>
      <c r="C133" s="626"/>
      <c r="D133" s="668"/>
      <c r="E133" s="669"/>
      <c r="F133" s="669"/>
      <c r="G133" s="670"/>
      <c r="H133" s="668"/>
      <c r="I133" s="669"/>
      <c r="J133" s="669"/>
      <c r="K133" s="670"/>
      <c r="L133" s="674" t="str">
        <f>IF(H133="","",MIN(AR127:AW127))</f>
        <v/>
      </c>
      <c r="M133" s="675"/>
      <c r="N133" s="676"/>
      <c r="O133" s="680" t="str">
        <f>IF(H133="","",
IF((H133-L133-(R133+U133+X133)-AG133)&gt;=0,R133+U133+X133,"FALSE"))</f>
        <v/>
      </c>
      <c r="P133" s="680"/>
      <c r="Q133" s="680"/>
      <c r="R133" s="690"/>
      <c r="S133" s="690"/>
      <c r="T133" s="690"/>
      <c r="U133" s="690"/>
      <c r="V133" s="690"/>
      <c r="W133" s="690"/>
      <c r="X133" s="684"/>
      <c r="Y133" s="685"/>
      <c r="Z133" s="686"/>
      <c r="AA133" s="690"/>
      <c r="AB133" s="690"/>
      <c r="AC133" s="690"/>
      <c r="AD133" s="674" t="str">
        <f>IF(H133="","",
IF((D133-L133-O133-AA133)&gt;=0,D133-L133-O133-AA133,"FALSE"))</f>
        <v/>
      </c>
      <c r="AE133" s="675"/>
      <c r="AF133" s="676"/>
      <c r="AG133" s="699"/>
      <c r="AH133" s="700"/>
      <c r="AI133" s="701"/>
      <c r="AJ133" s="633" t="s">
        <v>23</v>
      </c>
      <c r="AK133" s="634"/>
      <c r="AL133" s="635"/>
      <c r="AM133" s="291"/>
      <c r="AN133" s="305"/>
      <c r="AO133" s="254"/>
      <c r="AP133" s="277"/>
      <c r="AQ133" s="253">
        <v>8</v>
      </c>
      <c r="AR133" s="733" t="e">
        <f>ROUNDDOWN((H139-AO140)*3/10,-3)</f>
        <v>#VALUE!</v>
      </c>
      <c r="AS133" s="733"/>
      <c r="AT133" s="734" t="str">
        <f>IF(AND(S77&lt;&gt;"",Y77&lt;&gt;""),ROUNDDOWN((H139-AO140)*5/10-AG139*5/10,-3),
IF(AND(S77&lt;&gt;"",Y77=""),ROUNDDOWN((H139-AO140)*5/10-(H139-AO140)*#REF!/100*4/10,-3),""))</f>
        <v/>
      </c>
      <c r="AU133" s="734"/>
      <c r="AV133" s="734">
        <f>H139-AG139-R139-U139-X139-AA139</f>
        <v>0</v>
      </c>
      <c r="AW133" s="734"/>
      <c r="AX133" s="734" t="e">
        <f>ROUNDDOWN((H139-AO140-AG139-L139)*3/10,-3)</f>
        <v>#VALUE!</v>
      </c>
      <c r="AY133" s="734"/>
    </row>
    <row r="134" spans="2:51" s="253" customFormat="1" ht="15" hidden="1" customHeight="1">
      <c r="B134" s="705"/>
      <c r="C134" s="705"/>
      <c r="D134" s="671"/>
      <c r="E134" s="672"/>
      <c r="F134" s="672"/>
      <c r="G134" s="673"/>
      <c r="H134" s="671"/>
      <c r="I134" s="672"/>
      <c r="J134" s="672"/>
      <c r="K134" s="673"/>
      <c r="L134" s="677"/>
      <c r="M134" s="678"/>
      <c r="N134" s="679"/>
      <c r="O134" s="681"/>
      <c r="P134" s="681"/>
      <c r="Q134" s="681"/>
      <c r="R134" s="691"/>
      <c r="S134" s="691"/>
      <c r="T134" s="691"/>
      <c r="U134" s="691"/>
      <c r="V134" s="691"/>
      <c r="W134" s="691"/>
      <c r="X134" s="687"/>
      <c r="Y134" s="688"/>
      <c r="Z134" s="689"/>
      <c r="AA134" s="691"/>
      <c r="AB134" s="691"/>
      <c r="AC134" s="691"/>
      <c r="AD134" s="677"/>
      <c r="AE134" s="678"/>
      <c r="AF134" s="679"/>
      <c r="AG134" s="702"/>
      <c r="AH134" s="703"/>
      <c r="AI134" s="704"/>
      <c r="AJ134" s="636"/>
      <c r="AK134" s="637"/>
      <c r="AL134" s="638"/>
      <c r="AM134" s="291"/>
      <c r="AN134" s="305"/>
      <c r="AO134" s="254" t="str">
        <f>IF(AG96="","",IF(OR(AG96="該当なし",AG96="含税額"),0,AG96))</f>
        <v/>
      </c>
      <c r="AP134" s="277" t="str">
        <f>IF(H133&gt;0,IF($B$46=1,ROUNDDOWN(L133/(H133-AG96),5),""),"")</f>
        <v/>
      </c>
      <c r="AR134" s="254"/>
      <c r="AS134" s="254"/>
      <c r="AT134" s="254"/>
      <c r="AU134" s="254"/>
      <c r="AV134" s="254"/>
      <c r="AW134" s="254"/>
      <c r="AX134" s="254"/>
      <c r="AY134" s="254"/>
    </row>
    <row r="135" spans="2:51" s="253" customFormat="1" ht="15" hidden="1" customHeight="1">
      <c r="B135" s="626">
        <v>6</v>
      </c>
      <c r="C135" s="626"/>
      <c r="D135" s="668"/>
      <c r="E135" s="669"/>
      <c r="F135" s="669"/>
      <c r="G135" s="670"/>
      <c r="H135" s="668"/>
      <c r="I135" s="669"/>
      <c r="J135" s="669"/>
      <c r="K135" s="670"/>
      <c r="L135" s="674" t="str">
        <f>IF(H135="","",MIN(AR129:AW129))</f>
        <v/>
      </c>
      <c r="M135" s="675"/>
      <c r="N135" s="676"/>
      <c r="O135" s="680" t="str">
        <f>IF(H135="","",
IF((H135-L135-(R135+U135+X135)-AG135)&gt;=0,R135+U135+X135,"FALSE"))</f>
        <v/>
      </c>
      <c r="P135" s="680"/>
      <c r="Q135" s="680"/>
      <c r="R135" s="690"/>
      <c r="S135" s="690"/>
      <c r="T135" s="690"/>
      <c r="U135" s="690"/>
      <c r="V135" s="690"/>
      <c r="W135" s="690"/>
      <c r="X135" s="684"/>
      <c r="Y135" s="685"/>
      <c r="Z135" s="686"/>
      <c r="AA135" s="690"/>
      <c r="AB135" s="690"/>
      <c r="AC135" s="690"/>
      <c r="AD135" s="674" t="str">
        <f>IF(H135="","",
IF((D135-L135-O135-AA135)&gt;=0,D135-L135-O135-AA135,"FALSE"))</f>
        <v/>
      </c>
      <c r="AE135" s="675"/>
      <c r="AF135" s="676"/>
      <c r="AG135" s="693"/>
      <c r="AH135" s="694"/>
      <c r="AI135" s="695"/>
      <c r="AJ135" s="633" t="s">
        <v>23</v>
      </c>
      <c r="AK135" s="634"/>
      <c r="AL135" s="635"/>
      <c r="AM135" s="291"/>
      <c r="AN135" s="305"/>
      <c r="AO135" s="254"/>
      <c r="AP135" s="277"/>
      <c r="AQ135" s="253">
        <v>9</v>
      </c>
      <c r="AR135" s="733" t="e">
        <f>ROUNDDOWN((H141-AO142)*3/10,-3)</f>
        <v>#VALUE!</v>
      </c>
      <c r="AS135" s="733"/>
      <c r="AT135" s="734" t="str">
        <f>IF(AND(S79&lt;&gt;"",Y79&lt;&gt;""),ROUNDDOWN((H141-AO142)*5/10-AG141*5/10,-3),
IF(AND(S79&lt;&gt;"",Y79=""),ROUNDDOWN((H141-AO142)*5/10-(H141-AO142)*#REF!/100*4/10,-3),""))</f>
        <v/>
      </c>
      <c r="AU135" s="734"/>
      <c r="AV135" s="734">
        <f>H141-AG141-R141-U141-X141-AA141</f>
        <v>0</v>
      </c>
      <c r="AW135" s="734"/>
      <c r="AX135" s="734" t="e">
        <f>ROUNDDOWN((H141-AO142-AG141-L141)*3/10,-3)</f>
        <v>#VALUE!</v>
      </c>
      <c r="AY135" s="734"/>
    </row>
    <row r="136" spans="2:51" s="253" customFormat="1" ht="15" hidden="1" customHeight="1">
      <c r="B136" s="705"/>
      <c r="C136" s="705"/>
      <c r="D136" s="671"/>
      <c r="E136" s="672"/>
      <c r="F136" s="672"/>
      <c r="G136" s="673"/>
      <c r="H136" s="671"/>
      <c r="I136" s="672"/>
      <c r="J136" s="672"/>
      <c r="K136" s="673"/>
      <c r="L136" s="677"/>
      <c r="M136" s="678"/>
      <c r="N136" s="679"/>
      <c r="O136" s="681"/>
      <c r="P136" s="681"/>
      <c r="Q136" s="681"/>
      <c r="R136" s="691"/>
      <c r="S136" s="691"/>
      <c r="T136" s="691"/>
      <c r="U136" s="691"/>
      <c r="V136" s="691"/>
      <c r="W136" s="691"/>
      <c r="X136" s="687"/>
      <c r="Y136" s="688"/>
      <c r="Z136" s="689"/>
      <c r="AA136" s="691"/>
      <c r="AB136" s="691"/>
      <c r="AC136" s="691"/>
      <c r="AD136" s="677"/>
      <c r="AE136" s="678"/>
      <c r="AF136" s="679"/>
      <c r="AG136" s="696"/>
      <c r="AH136" s="697"/>
      <c r="AI136" s="698"/>
      <c r="AJ136" s="636"/>
      <c r="AK136" s="637"/>
      <c r="AL136" s="638"/>
      <c r="AM136" s="291"/>
      <c r="AN136" s="305"/>
      <c r="AO136" s="254" t="str">
        <f>IF(AG98="","",IF(OR(AG98="該当なし",AG98="含税額"),0,AG98))</f>
        <v/>
      </c>
      <c r="AP136" s="277" t="str">
        <f>IF(H135&gt;0,IF($B$46=1,ROUNDDOWN(L135/(H135-AG98),5),""),"")</f>
        <v/>
      </c>
      <c r="AR136" s="254"/>
      <c r="AS136" s="254"/>
      <c r="AT136" s="254"/>
      <c r="AU136" s="254"/>
      <c r="AV136" s="254"/>
      <c r="AW136" s="254"/>
      <c r="AX136" s="254"/>
      <c r="AY136" s="254"/>
    </row>
    <row r="137" spans="2:51" s="253" customFormat="1" ht="15" hidden="1" customHeight="1">
      <c r="B137" s="626">
        <v>7</v>
      </c>
      <c r="C137" s="626"/>
      <c r="D137" s="668"/>
      <c r="E137" s="669"/>
      <c r="F137" s="669"/>
      <c r="G137" s="670"/>
      <c r="H137" s="668"/>
      <c r="I137" s="669"/>
      <c r="J137" s="669"/>
      <c r="K137" s="670"/>
      <c r="L137" s="674" t="str">
        <f>IF(H137="","",MIN(AR131:AW131))</f>
        <v/>
      </c>
      <c r="M137" s="675"/>
      <c r="N137" s="676"/>
      <c r="O137" s="680" t="str">
        <f>IF(H137="","",
IF((H137-L137-(R137+U137+X137)-AG137)&gt;=0,R137+U137+X137,"FALSE"))</f>
        <v/>
      </c>
      <c r="P137" s="680"/>
      <c r="Q137" s="680"/>
      <c r="R137" s="690"/>
      <c r="S137" s="690"/>
      <c r="T137" s="690"/>
      <c r="U137" s="690"/>
      <c r="V137" s="690"/>
      <c r="W137" s="690"/>
      <c r="X137" s="684"/>
      <c r="Y137" s="685"/>
      <c r="Z137" s="686"/>
      <c r="AA137" s="690"/>
      <c r="AB137" s="690"/>
      <c r="AC137" s="690"/>
      <c r="AD137" s="674" t="str">
        <f>IF(H137="","",
IF((D137-L137-O137-AA137)&gt;=0,D137-L137-O137-AA137,"FALSE"))</f>
        <v/>
      </c>
      <c r="AE137" s="675"/>
      <c r="AF137" s="676"/>
      <c r="AG137" s="699"/>
      <c r="AH137" s="700"/>
      <c r="AI137" s="701"/>
      <c r="AJ137" s="633" t="s">
        <v>23</v>
      </c>
      <c r="AK137" s="634"/>
      <c r="AL137" s="635"/>
      <c r="AM137" s="291"/>
      <c r="AN137" s="305"/>
      <c r="AO137" s="254"/>
      <c r="AP137" s="277"/>
      <c r="AQ137" s="253">
        <v>10</v>
      </c>
      <c r="AR137" s="733" t="e">
        <f>ROUNDDOWN((H143-AO144)*3/10,-3)</f>
        <v>#VALUE!</v>
      </c>
      <c r="AS137" s="733"/>
      <c r="AT137" s="734" t="str">
        <f>IF(AND(S81&lt;&gt;"",Y81&lt;&gt;""),ROUNDDOWN((H143-AO144)*5/10-AG143*5/10,-3),
IF(AND(S81&lt;&gt;"",Y81=""),ROUNDDOWN((H143-AO144)*5/10-(H143-AO144)*#REF!/100*4/10,-3),""))</f>
        <v/>
      </c>
      <c r="AU137" s="734"/>
      <c r="AV137" s="734">
        <f>H143-AG143-R143-U143-X143-AA143</f>
        <v>0</v>
      </c>
      <c r="AW137" s="734"/>
      <c r="AX137" s="734" t="e">
        <f>ROUNDDOWN((H143-AO144-AG143-L143)*3/10,-3)</f>
        <v>#VALUE!</v>
      </c>
      <c r="AY137" s="734"/>
    </row>
    <row r="138" spans="2:51" s="253" customFormat="1" ht="15" hidden="1" customHeight="1">
      <c r="B138" s="705"/>
      <c r="C138" s="705"/>
      <c r="D138" s="671"/>
      <c r="E138" s="672"/>
      <c r="F138" s="672"/>
      <c r="G138" s="673"/>
      <c r="H138" s="671"/>
      <c r="I138" s="672"/>
      <c r="J138" s="672"/>
      <c r="K138" s="673"/>
      <c r="L138" s="677"/>
      <c r="M138" s="678"/>
      <c r="N138" s="679"/>
      <c r="O138" s="681"/>
      <c r="P138" s="681"/>
      <c r="Q138" s="681"/>
      <c r="R138" s="691"/>
      <c r="S138" s="691"/>
      <c r="T138" s="691"/>
      <c r="U138" s="691"/>
      <c r="V138" s="691"/>
      <c r="W138" s="691"/>
      <c r="X138" s="687"/>
      <c r="Y138" s="688"/>
      <c r="Z138" s="689"/>
      <c r="AA138" s="691"/>
      <c r="AB138" s="691"/>
      <c r="AC138" s="691"/>
      <c r="AD138" s="677"/>
      <c r="AE138" s="678"/>
      <c r="AF138" s="679"/>
      <c r="AG138" s="702"/>
      <c r="AH138" s="703"/>
      <c r="AI138" s="704"/>
      <c r="AJ138" s="636"/>
      <c r="AK138" s="637"/>
      <c r="AL138" s="638"/>
      <c r="AM138" s="291"/>
      <c r="AN138" s="305"/>
      <c r="AO138" s="254" t="str">
        <f>IF(AG100="","",IF(OR(AG100="該当なし",AG100="含税額"),0,AG100))</f>
        <v/>
      </c>
      <c r="AP138" s="277" t="str">
        <f>IF(H137&gt;0,IF($B$46=1,ROUNDDOWN(L137/(H137-AG100),5),""),"")</f>
        <v/>
      </c>
      <c r="AR138" s="254"/>
      <c r="AS138" s="254"/>
      <c r="AT138" s="254"/>
      <c r="AU138" s="254"/>
      <c r="AV138" s="254"/>
      <c r="AW138" s="254"/>
      <c r="AX138" s="254"/>
      <c r="AY138" s="254"/>
    </row>
    <row r="139" spans="2:51" s="253" customFormat="1" ht="15" hidden="1" customHeight="1">
      <c r="B139" s="626">
        <v>8</v>
      </c>
      <c r="C139" s="626"/>
      <c r="D139" s="668"/>
      <c r="E139" s="669"/>
      <c r="F139" s="669"/>
      <c r="G139" s="670"/>
      <c r="H139" s="668"/>
      <c r="I139" s="669"/>
      <c r="J139" s="669"/>
      <c r="K139" s="670"/>
      <c r="L139" s="674" t="str">
        <f>IF(H139="","",MIN(AR133:AW133))</f>
        <v/>
      </c>
      <c r="M139" s="675"/>
      <c r="N139" s="676"/>
      <c r="O139" s="680" t="str">
        <f>IF(H139="","",
IF((H139-L139-(R139+U139+X139)-AG139)&gt;=0,R139+U139+X139,"FALSE"))</f>
        <v/>
      </c>
      <c r="P139" s="680"/>
      <c r="Q139" s="680"/>
      <c r="R139" s="690"/>
      <c r="S139" s="690"/>
      <c r="T139" s="690"/>
      <c r="U139" s="690"/>
      <c r="V139" s="690"/>
      <c r="W139" s="690"/>
      <c r="X139" s="684"/>
      <c r="Y139" s="685"/>
      <c r="Z139" s="686"/>
      <c r="AA139" s="690"/>
      <c r="AB139" s="690"/>
      <c r="AC139" s="690"/>
      <c r="AD139" s="674" t="str">
        <f>IF(H139="","",
IF((D139-L139-O139-AA139)&gt;=0,D139-L139-O139-AA139,"FALSE"))</f>
        <v/>
      </c>
      <c r="AE139" s="675"/>
      <c r="AF139" s="676"/>
      <c r="AG139" s="699"/>
      <c r="AH139" s="700"/>
      <c r="AI139" s="701"/>
      <c r="AJ139" s="633" t="s">
        <v>23</v>
      </c>
      <c r="AK139" s="634"/>
      <c r="AL139" s="635"/>
      <c r="AM139" s="291"/>
      <c r="AN139" s="305"/>
      <c r="AO139" s="254"/>
      <c r="AP139" s="254"/>
      <c r="AQ139" s="254"/>
      <c r="AR139" s="254"/>
      <c r="AS139" s="254"/>
      <c r="AT139" s="254"/>
      <c r="AU139" s="254"/>
      <c r="AV139" s="254"/>
      <c r="AW139" s="254"/>
      <c r="AX139" s="254"/>
      <c r="AY139" s="254"/>
    </row>
    <row r="140" spans="2:51" s="253" customFormat="1" ht="15" hidden="1" customHeight="1">
      <c r="B140" s="626"/>
      <c r="C140" s="626"/>
      <c r="D140" s="671"/>
      <c r="E140" s="672"/>
      <c r="F140" s="672"/>
      <c r="G140" s="673"/>
      <c r="H140" s="671"/>
      <c r="I140" s="672"/>
      <c r="J140" s="672"/>
      <c r="K140" s="673"/>
      <c r="L140" s="677"/>
      <c r="M140" s="678"/>
      <c r="N140" s="679"/>
      <c r="O140" s="681"/>
      <c r="P140" s="681"/>
      <c r="Q140" s="681"/>
      <c r="R140" s="691"/>
      <c r="S140" s="691"/>
      <c r="T140" s="691"/>
      <c r="U140" s="691"/>
      <c r="V140" s="691"/>
      <c r="W140" s="691"/>
      <c r="X140" s="687"/>
      <c r="Y140" s="688"/>
      <c r="Z140" s="689"/>
      <c r="AA140" s="691"/>
      <c r="AB140" s="691"/>
      <c r="AC140" s="691"/>
      <c r="AD140" s="677"/>
      <c r="AE140" s="678"/>
      <c r="AF140" s="679"/>
      <c r="AG140" s="702"/>
      <c r="AH140" s="703"/>
      <c r="AI140" s="704"/>
      <c r="AJ140" s="636"/>
      <c r="AK140" s="637"/>
      <c r="AL140" s="638"/>
      <c r="AM140" s="291"/>
      <c r="AN140" s="305"/>
      <c r="AO140" s="254" t="str">
        <f>IF(AG102="","",IF(OR(AG102="該当なし",AG102="含税額"),0,AG102))</f>
        <v/>
      </c>
      <c r="AP140" s="277" t="str">
        <f>IF(H139&gt;0,IF($B$46=1,ROUNDDOWN(L139/(H139-AG102),5),""),"")</f>
        <v/>
      </c>
      <c r="AQ140" s="254"/>
      <c r="AR140" s="254"/>
      <c r="AS140" s="254"/>
      <c r="AT140" s="254"/>
      <c r="AU140" s="254"/>
      <c r="AV140" s="254"/>
      <c r="AW140" s="254"/>
      <c r="AX140" s="254"/>
      <c r="AY140" s="254"/>
    </row>
    <row r="141" spans="2:51" s="253" customFormat="1" ht="15" hidden="1" customHeight="1">
      <c r="B141" s="626">
        <v>9</v>
      </c>
      <c r="C141" s="626"/>
      <c r="D141" s="668"/>
      <c r="E141" s="669"/>
      <c r="F141" s="669"/>
      <c r="G141" s="670"/>
      <c r="H141" s="668"/>
      <c r="I141" s="669"/>
      <c r="J141" s="669"/>
      <c r="K141" s="670"/>
      <c r="L141" s="674" t="str">
        <f>IF(H141="","",MIN(AR135:AW135))</f>
        <v/>
      </c>
      <c r="M141" s="675"/>
      <c r="N141" s="676"/>
      <c r="O141" s="680" t="str">
        <f>IF(H141="","",
IF((H141-L141-(R141+U141+X141)-AG141)&gt;=0,R141+U141+X141,"FALSE"))</f>
        <v/>
      </c>
      <c r="P141" s="680"/>
      <c r="Q141" s="680"/>
      <c r="R141" s="690"/>
      <c r="S141" s="690"/>
      <c r="T141" s="690"/>
      <c r="U141" s="690"/>
      <c r="V141" s="690"/>
      <c r="W141" s="690"/>
      <c r="X141" s="684"/>
      <c r="Y141" s="685"/>
      <c r="Z141" s="686"/>
      <c r="AA141" s="690"/>
      <c r="AB141" s="690"/>
      <c r="AC141" s="690"/>
      <c r="AD141" s="674" t="str">
        <f>IF(H141="","",
IF((D141-L141-O141-AA141)&gt;=0,D141-L141-O141-AA141,"FALSE"))</f>
        <v/>
      </c>
      <c r="AE141" s="675"/>
      <c r="AF141" s="676"/>
      <c r="AG141" s="699"/>
      <c r="AH141" s="700"/>
      <c r="AI141" s="701"/>
      <c r="AJ141" s="633" t="s">
        <v>23</v>
      </c>
      <c r="AK141" s="634"/>
      <c r="AL141" s="635"/>
      <c r="AM141" s="291"/>
      <c r="AN141" s="305"/>
      <c r="AO141" s="254"/>
      <c r="AP141" s="277"/>
      <c r="AQ141" s="254"/>
      <c r="AR141" s="254"/>
      <c r="AS141" s="254"/>
      <c r="AT141" s="254"/>
      <c r="AU141" s="254"/>
      <c r="AV141" s="254"/>
      <c r="AW141" s="254"/>
      <c r="AX141" s="254"/>
      <c r="AY141" s="254"/>
    </row>
    <row r="142" spans="2:51" s="253" customFormat="1" ht="15" hidden="1" customHeight="1">
      <c r="B142" s="705"/>
      <c r="C142" s="705"/>
      <c r="D142" s="671"/>
      <c r="E142" s="672"/>
      <c r="F142" s="672"/>
      <c r="G142" s="673"/>
      <c r="H142" s="671"/>
      <c r="I142" s="672"/>
      <c r="J142" s="672"/>
      <c r="K142" s="673"/>
      <c r="L142" s="677"/>
      <c r="M142" s="678"/>
      <c r="N142" s="679"/>
      <c r="O142" s="681"/>
      <c r="P142" s="681"/>
      <c r="Q142" s="681"/>
      <c r="R142" s="691"/>
      <c r="S142" s="691"/>
      <c r="T142" s="691"/>
      <c r="U142" s="691"/>
      <c r="V142" s="691"/>
      <c r="W142" s="691"/>
      <c r="X142" s="687"/>
      <c r="Y142" s="688"/>
      <c r="Z142" s="689"/>
      <c r="AA142" s="691"/>
      <c r="AB142" s="691"/>
      <c r="AC142" s="691"/>
      <c r="AD142" s="677"/>
      <c r="AE142" s="678"/>
      <c r="AF142" s="679"/>
      <c r="AG142" s="702"/>
      <c r="AH142" s="703"/>
      <c r="AI142" s="704"/>
      <c r="AJ142" s="636"/>
      <c r="AK142" s="637"/>
      <c r="AL142" s="638"/>
      <c r="AM142" s="291"/>
      <c r="AN142" s="305"/>
      <c r="AO142" s="254" t="str">
        <f>IF(AG104="","",IF(OR(AG104="該当なし",AG104="含税額"),0,AG104))</f>
        <v/>
      </c>
      <c r="AP142" s="277" t="str">
        <f>IF(H141&gt;0,IF($B$46=1,ROUNDDOWN(L141/(H141-AG104),5),""),"")</f>
        <v/>
      </c>
      <c r="AQ142" s="254"/>
      <c r="AR142" s="254"/>
      <c r="AS142" s="254"/>
      <c r="AT142" s="254"/>
      <c r="AU142" s="254"/>
      <c r="AV142" s="254"/>
      <c r="AW142" s="254"/>
      <c r="AX142" s="254"/>
      <c r="AY142" s="254"/>
    </row>
    <row r="143" spans="2:51" s="253" customFormat="1" ht="15" hidden="1" customHeight="1">
      <c r="B143" s="626">
        <v>10</v>
      </c>
      <c r="C143" s="626"/>
      <c r="D143" s="668"/>
      <c r="E143" s="669"/>
      <c r="F143" s="669"/>
      <c r="G143" s="670"/>
      <c r="H143" s="668"/>
      <c r="I143" s="669"/>
      <c r="J143" s="669"/>
      <c r="K143" s="670"/>
      <c r="L143" s="674" t="str">
        <f>IF(H143="","",MIN(AR137:AW137))</f>
        <v/>
      </c>
      <c r="M143" s="675"/>
      <c r="N143" s="676"/>
      <c r="O143" s="680" t="str">
        <f>IF(H143="","",
IF((H143-L143-(R143+U143+X143)-AG143)&gt;=0,R143+U143+X143,"FALSE"))</f>
        <v/>
      </c>
      <c r="P143" s="680"/>
      <c r="Q143" s="680"/>
      <c r="R143" s="690"/>
      <c r="S143" s="690"/>
      <c r="T143" s="690"/>
      <c r="U143" s="690"/>
      <c r="V143" s="690"/>
      <c r="W143" s="690"/>
      <c r="X143" s="684"/>
      <c r="Y143" s="685"/>
      <c r="Z143" s="686"/>
      <c r="AA143" s="690"/>
      <c r="AB143" s="690"/>
      <c r="AC143" s="690"/>
      <c r="AD143" s="674" t="str">
        <f>IF(H143="","",
IF((D143-L143-O143-AA143)&gt;=0,D143-L143-O143-AA143,"FALSE"))</f>
        <v/>
      </c>
      <c r="AE143" s="675"/>
      <c r="AF143" s="676"/>
      <c r="AG143" s="699"/>
      <c r="AH143" s="700"/>
      <c r="AI143" s="701"/>
      <c r="AJ143" s="633" t="s">
        <v>23</v>
      </c>
      <c r="AK143" s="634"/>
      <c r="AL143" s="635"/>
      <c r="AM143" s="291"/>
      <c r="AN143" s="305"/>
      <c r="AO143" s="254"/>
      <c r="AP143" s="277"/>
      <c r="AQ143" s="254"/>
      <c r="AR143" s="254"/>
      <c r="AS143" s="254"/>
      <c r="AT143" s="254"/>
      <c r="AU143" s="254"/>
      <c r="AV143" s="254"/>
      <c r="AW143" s="254"/>
      <c r="AX143" s="254"/>
      <c r="AY143" s="254"/>
    </row>
    <row r="144" spans="2:51" s="253" customFormat="1" ht="15" hidden="1" customHeight="1">
      <c r="B144" s="705"/>
      <c r="C144" s="705"/>
      <c r="D144" s="671"/>
      <c r="E144" s="672"/>
      <c r="F144" s="672"/>
      <c r="G144" s="673"/>
      <c r="H144" s="671"/>
      <c r="I144" s="672"/>
      <c r="J144" s="672"/>
      <c r="K144" s="673"/>
      <c r="L144" s="677"/>
      <c r="M144" s="678"/>
      <c r="N144" s="679"/>
      <c r="O144" s="681"/>
      <c r="P144" s="681"/>
      <c r="Q144" s="681"/>
      <c r="R144" s="691"/>
      <c r="S144" s="691"/>
      <c r="T144" s="691"/>
      <c r="U144" s="691"/>
      <c r="V144" s="691"/>
      <c r="W144" s="691"/>
      <c r="X144" s="706"/>
      <c r="Y144" s="707"/>
      <c r="Z144" s="708"/>
      <c r="AA144" s="691"/>
      <c r="AB144" s="691"/>
      <c r="AC144" s="691"/>
      <c r="AD144" s="709"/>
      <c r="AE144" s="710"/>
      <c r="AF144" s="711"/>
      <c r="AG144" s="702"/>
      <c r="AH144" s="703"/>
      <c r="AI144" s="704"/>
      <c r="AJ144" s="712"/>
      <c r="AK144" s="713"/>
      <c r="AL144" s="714"/>
      <c r="AM144" s="291"/>
      <c r="AN144" s="305"/>
      <c r="AO144" s="254" t="str">
        <f>IF(AG106="","",IF(OR(AG106="該当なし",AG106="含税額"),0,AG106))</f>
        <v/>
      </c>
      <c r="AP144" s="277" t="str">
        <f>IF(H143&gt;0,IF($B$46=1,ROUNDDOWN(L143/(H143-AG106),5),""),"")</f>
        <v/>
      </c>
      <c r="AQ144" s="254"/>
      <c r="AR144" s="254"/>
      <c r="AS144" s="254"/>
      <c r="AT144" s="254"/>
      <c r="AU144" s="254"/>
      <c r="AV144" s="254"/>
      <c r="AW144" s="254"/>
      <c r="AX144" s="254"/>
      <c r="AY144" s="254"/>
    </row>
    <row r="145" spans="1:48" s="253" customFormat="1" ht="15" hidden="1" customHeight="1">
      <c r="B145" s="735" t="s">
        <v>3</v>
      </c>
      <c r="C145" s="735"/>
      <c r="D145" s="715">
        <f>SUM(D125:G144)</f>
        <v>0</v>
      </c>
      <c r="E145" s="716"/>
      <c r="F145" s="716"/>
      <c r="G145" s="717"/>
      <c r="H145" s="715">
        <f>SUM(H125:K144)</f>
        <v>0</v>
      </c>
      <c r="I145" s="716"/>
      <c r="J145" s="716"/>
      <c r="K145" s="717"/>
      <c r="L145" s="715">
        <f>SUM(L125:N144)</f>
        <v>0</v>
      </c>
      <c r="M145" s="716"/>
      <c r="N145" s="717"/>
      <c r="O145" s="715">
        <f>SUM(O125:Q144)</f>
        <v>0</v>
      </c>
      <c r="P145" s="716"/>
      <c r="Q145" s="717"/>
      <c r="R145" s="715">
        <f>SUM(R125:T144)</f>
        <v>0</v>
      </c>
      <c r="S145" s="716"/>
      <c r="T145" s="717"/>
      <c r="U145" s="715">
        <f>SUM(U125:W144)</f>
        <v>0</v>
      </c>
      <c r="V145" s="716"/>
      <c r="W145" s="717"/>
      <c r="X145" s="715">
        <f>SUM(X125:Z144)</f>
        <v>0</v>
      </c>
      <c r="Y145" s="716"/>
      <c r="Z145" s="717"/>
      <c r="AA145" s="715">
        <f>SUM(AA125:AC144)</f>
        <v>0</v>
      </c>
      <c r="AB145" s="716"/>
      <c r="AC145" s="717"/>
      <c r="AD145" s="715">
        <f>SUM(AD125:AF144)</f>
        <v>0</v>
      </c>
      <c r="AE145" s="716"/>
      <c r="AF145" s="717"/>
      <c r="AG145" s="721">
        <f>SUM(AG125:AI144)</f>
        <v>0</v>
      </c>
      <c r="AH145" s="722"/>
      <c r="AI145" s="723"/>
      <c r="AJ145" s="727"/>
      <c r="AK145" s="728"/>
      <c r="AL145" s="729"/>
      <c r="AM145" s="292"/>
      <c r="AN145" s="305"/>
    </row>
    <row r="146" spans="1:48" s="253" customFormat="1" ht="15" customHeight="1">
      <c r="B146" s="628"/>
      <c r="C146" s="628"/>
      <c r="D146" s="718"/>
      <c r="E146" s="719"/>
      <c r="F146" s="719"/>
      <c r="G146" s="720"/>
      <c r="H146" s="718"/>
      <c r="I146" s="719"/>
      <c r="J146" s="719"/>
      <c r="K146" s="720"/>
      <c r="L146" s="718"/>
      <c r="M146" s="719"/>
      <c r="N146" s="720"/>
      <c r="O146" s="718"/>
      <c r="P146" s="719"/>
      <c r="Q146" s="720"/>
      <c r="R146" s="718"/>
      <c r="S146" s="719"/>
      <c r="T146" s="720"/>
      <c r="U146" s="718"/>
      <c r="V146" s="719"/>
      <c r="W146" s="720"/>
      <c r="X146" s="718"/>
      <c r="Y146" s="719"/>
      <c r="Z146" s="720"/>
      <c r="AA146" s="718"/>
      <c r="AB146" s="719"/>
      <c r="AC146" s="720"/>
      <c r="AD146" s="718"/>
      <c r="AE146" s="719"/>
      <c r="AF146" s="720"/>
      <c r="AG146" s="724"/>
      <c r="AH146" s="725"/>
      <c r="AI146" s="726"/>
      <c r="AJ146" s="730"/>
      <c r="AK146" s="731"/>
      <c r="AL146" s="732"/>
      <c r="AM146" s="292"/>
      <c r="AN146" s="305"/>
    </row>
    <row r="147" spans="1:48" s="27" customFormat="1" ht="15.95" customHeight="1">
      <c r="B147" s="29" t="s">
        <v>28</v>
      </c>
      <c r="C147" s="47"/>
      <c r="D147" s="465" t="s">
        <v>315</v>
      </c>
      <c r="E147" s="465"/>
      <c r="F147" s="465"/>
      <c r="G147" s="465"/>
      <c r="H147" s="465"/>
      <c r="I147" s="465"/>
      <c r="J147" s="465"/>
      <c r="K147" s="465"/>
      <c r="L147" s="465"/>
      <c r="M147" s="465"/>
      <c r="N147" s="465"/>
      <c r="O147" s="465"/>
      <c r="P147" s="465"/>
      <c r="Q147" s="465"/>
      <c r="R147" s="465"/>
      <c r="S147" s="465"/>
      <c r="T147" s="465"/>
      <c r="U147" s="465"/>
      <c r="V147" s="465"/>
      <c r="W147" s="465"/>
      <c r="X147" s="465"/>
      <c r="Y147" s="465"/>
      <c r="Z147" s="465"/>
      <c r="AA147" s="465"/>
      <c r="AB147" s="465"/>
      <c r="AC147" s="465"/>
      <c r="AD147" s="465"/>
      <c r="AE147" s="465"/>
      <c r="AF147" s="465"/>
      <c r="AG147" s="465"/>
      <c r="AH147" s="465"/>
      <c r="AI147" s="465"/>
      <c r="AJ147" s="465"/>
      <c r="AK147" s="465"/>
      <c r="AL147" s="465"/>
      <c r="AM147" s="296"/>
    </row>
    <row r="148" spans="1:48" s="27" customFormat="1" ht="9.9499999999999993" customHeight="1">
      <c r="B148" s="66"/>
      <c r="C148" s="62"/>
      <c r="D148" s="466"/>
      <c r="E148" s="466"/>
      <c r="F148" s="466"/>
      <c r="G148" s="466"/>
      <c r="H148" s="466"/>
      <c r="I148" s="466"/>
      <c r="J148" s="466"/>
      <c r="K148" s="466"/>
      <c r="L148" s="466"/>
      <c r="M148" s="466"/>
      <c r="N148" s="466"/>
      <c r="O148" s="466"/>
      <c r="P148" s="466"/>
      <c r="Q148" s="466"/>
      <c r="R148" s="466"/>
      <c r="S148" s="466"/>
      <c r="T148" s="466"/>
      <c r="U148" s="466"/>
      <c r="V148" s="466"/>
      <c r="W148" s="466"/>
      <c r="X148" s="466"/>
      <c r="Y148" s="466"/>
      <c r="Z148" s="466"/>
      <c r="AA148" s="466"/>
      <c r="AB148" s="466"/>
      <c r="AC148" s="466"/>
      <c r="AD148" s="466"/>
      <c r="AE148" s="466"/>
      <c r="AF148" s="466"/>
      <c r="AG148" s="466"/>
      <c r="AH148" s="466"/>
      <c r="AI148" s="466"/>
      <c r="AJ148" s="466"/>
      <c r="AK148" s="466"/>
      <c r="AL148" s="466"/>
      <c r="AM148" s="246"/>
    </row>
    <row r="149" spans="1:48" s="27" customFormat="1" ht="12.75" customHeight="1">
      <c r="B149" s="62"/>
      <c r="C149" s="62"/>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7"/>
      <c r="AK149" s="67"/>
      <c r="AL149" s="67"/>
      <c r="AM149" s="67"/>
      <c r="AN149" s="67"/>
      <c r="AO149" s="67"/>
      <c r="AP149" s="31" t="s">
        <v>73</v>
      </c>
      <c r="AQ149" s="31"/>
      <c r="AR149" s="31"/>
      <c r="AT149" s="31"/>
      <c r="AU149" s="31"/>
      <c r="AV149" s="31"/>
    </row>
    <row r="150" spans="1:48" ht="5.25" customHeight="1">
      <c r="A150" s="315"/>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row>
    <row r="151" spans="1:48" s="32" customFormat="1" ht="15" customHeight="1">
      <c r="A151" s="6"/>
      <c r="B151" s="33" t="s">
        <v>87</v>
      </c>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row>
    <row r="152" spans="1:48" s="32" customFormat="1" ht="21" customHeight="1">
      <c r="A152" s="6"/>
      <c r="B152" s="345" t="s">
        <v>80</v>
      </c>
      <c r="C152" s="346"/>
      <c r="D152" s="346"/>
      <c r="E152" s="346"/>
      <c r="F152" s="346"/>
      <c r="G152" s="346"/>
      <c r="H152" s="349"/>
      <c r="I152" s="351" t="s">
        <v>74</v>
      </c>
      <c r="J152" s="352"/>
      <c r="K152" s="352"/>
      <c r="L152" s="353"/>
      <c r="M152" s="351" t="s">
        <v>81</v>
      </c>
      <c r="N152" s="352"/>
      <c r="O152" s="353"/>
      <c r="P152" s="351" t="s">
        <v>84</v>
      </c>
      <c r="Q152" s="352"/>
      <c r="R152" s="352"/>
      <c r="S152" s="353"/>
      <c r="T152" s="351" t="s">
        <v>85</v>
      </c>
      <c r="U152" s="352"/>
      <c r="V152" s="352"/>
      <c r="W152" s="353"/>
      <c r="X152" s="351" t="s">
        <v>86</v>
      </c>
      <c r="Y152" s="352"/>
      <c r="Z152" s="352"/>
      <c r="AA152" s="353"/>
      <c r="AB152" s="351" t="s">
        <v>102</v>
      </c>
      <c r="AC152" s="353"/>
      <c r="AD152" s="351" t="s">
        <v>82</v>
      </c>
      <c r="AE152" s="352"/>
      <c r="AF152" s="352"/>
      <c r="AG152" s="352"/>
      <c r="AH152" s="353"/>
      <c r="AI152" s="351" t="s">
        <v>83</v>
      </c>
      <c r="AJ152" s="352"/>
      <c r="AK152" s="352"/>
      <c r="AL152" s="353"/>
      <c r="AM152" s="284"/>
    </row>
    <row r="153" spans="1:48" s="32" customFormat="1" ht="21.75" customHeight="1">
      <c r="A153" s="6"/>
      <c r="B153" s="347"/>
      <c r="C153" s="348"/>
      <c r="D153" s="348"/>
      <c r="E153" s="348"/>
      <c r="F153" s="348"/>
      <c r="G153" s="348"/>
      <c r="H153" s="350"/>
      <c r="I153" s="354"/>
      <c r="J153" s="355"/>
      <c r="K153" s="355"/>
      <c r="L153" s="356"/>
      <c r="M153" s="354"/>
      <c r="N153" s="355"/>
      <c r="O153" s="356"/>
      <c r="P153" s="354"/>
      <c r="Q153" s="355"/>
      <c r="R153" s="355"/>
      <c r="S153" s="356"/>
      <c r="T153" s="354"/>
      <c r="U153" s="355"/>
      <c r="V153" s="355"/>
      <c r="W153" s="356"/>
      <c r="X153" s="354"/>
      <c r="Y153" s="355"/>
      <c r="Z153" s="355"/>
      <c r="AA153" s="356"/>
      <c r="AB153" s="354"/>
      <c r="AC153" s="356"/>
      <c r="AD153" s="354"/>
      <c r="AE153" s="355"/>
      <c r="AF153" s="355"/>
      <c r="AG153" s="355"/>
      <c r="AH153" s="356"/>
      <c r="AI153" s="354"/>
      <c r="AJ153" s="355"/>
      <c r="AK153" s="355"/>
      <c r="AL153" s="356"/>
      <c r="AM153" s="284"/>
    </row>
    <row r="154" spans="1:48" s="32" customFormat="1" ht="12">
      <c r="A154" s="6"/>
      <c r="B154" s="362" t="s">
        <v>44</v>
      </c>
      <c r="C154" s="439" t="s">
        <v>278</v>
      </c>
      <c r="D154" s="440"/>
      <c r="E154" s="440"/>
      <c r="F154" s="440"/>
      <c r="G154" s="440"/>
      <c r="H154" s="441"/>
      <c r="I154" s="445"/>
      <c r="J154" s="446"/>
      <c r="K154" s="446"/>
      <c r="L154" s="447"/>
      <c r="M154" s="432"/>
      <c r="N154" s="451"/>
      <c r="O154" s="433"/>
      <c r="P154" s="459"/>
      <c r="Q154" s="460"/>
      <c r="R154" s="460"/>
      <c r="S154" s="461"/>
      <c r="T154" s="459"/>
      <c r="U154" s="460"/>
      <c r="V154" s="460"/>
      <c r="W154" s="461"/>
      <c r="X154" s="459"/>
      <c r="Y154" s="460"/>
      <c r="Z154" s="460"/>
      <c r="AA154" s="461"/>
      <c r="AB154" s="467"/>
      <c r="AC154" s="468"/>
      <c r="AD154" s="345"/>
      <c r="AE154" s="346"/>
      <c r="AF154" s="346"/>
      <c r="AG154" s="346"/>
      <c r="AH154" s="349"/>
      <c r="AI154" s="345"/>
      <c r="AJ154" s="346"/>
      <c r="AK154" s="346"/>
      <c r="AL154" s="349"/>
      <c r="AM154" s="284"/>
    </row>
    <row r="155" spans="1:48" s="32" customFormat="1" ht="12">
      <c r="A155" s="6"/>
      <c r="B155" s="363"/>
      <c r="C155" s="442"/>
      <c r="D155" s="443"/>
      <c r="E155" s="443"/>
      <c r="F155" s="443"/>
      <c r="G155" s="443"/>
      <c r="H155" s="444"/>
      <c r="I155" s="448"/>
      <c r="J155" s="449"/>
      <c r="K155" s="449"/>
      <c r="L155" s="450"/>
      <c r="M155" s="434"/>
      <c r="N155" s="452"/>
      <c r="O155" s="435"/>
      <c r="P155" s="462"/>
      <c r="Q155" s="463"/>
      <c r="R155" s="463"/>
      <c r="S155" s="464"/>
      <c r="T155" s="462"/>
      <c r="U155" s="463"/>
      <c r="V155" s="463"/>
      <c r="W155" s="464"/>
      <c r="X155" s="462"/>
      <c r="Y155" s="463"/>
      <c r="Z155" s="463"/>
      <c r="AA155" s="464"/>
      <c r="AB155" s="469"/>
      <c r="AC155" s="470"/>
      <c r="AD155" s="347"/>
      <c r="AE155" s="348"/>
      <c r="AF155" s="348"/>
      <c r="AG155" s="348"/>
      <c r="AH155" s="350"/>
      <c r="AI155" s="347"/>
      <c r="AJ155" s="348"/>
      <c r="AK155" s="348"/>
      <c r="AL155" s="350"/>
      <c r="AM155" s="284"/>
    </row>
    <row r="156" spans="1:48" s="32" customFormat="1" ht="14.1" customHeight="1">
      <c r="A156" s="800"/>
      <c r="B156" s="357" t="s">
        <v>94</v>
      </c>
      <c r="C156" s="781" t="s">
        <v>111</v>
      </c>
      <c r="D156" s="782"/>
      <c r="E156" s="782"/>
      <c r="F156" s="782"/>
      <c r="G156" s="782"/>
      <c r="H156" s="783"/>
      <c r="I156" s="445"/>
      <c r="J156" s="446"/>
      <c r="K156" s="446"/>
      <c r="L156" s="447"/>
      <c r="M156" s="351"/>
      <c r="N156" s="352"/>
      <c r="O156" s="353"/>
      <c r="P156" s="459"/>
      <c r="Q156" s="460"/>
      <c r="R156" s="460"/>
      <c r="S156" s="461"/>
      <c r="T156" s="459"/>
      <c r="U156" s="460"/>
      <c r="V156" s="460"/>
      <c r="W156" s="461"/>
      <c r="X156" s="459"/>
      <c r="Y156" s="460"/>
      <c r="Z156" s="460"/>
      <c r="AA156" s="461"/>
      <c r="AB156" s="467"/>
      <c r="AC156" s="468"/>
      <c r="AD156" s="345"/>
      <c r="AE156" s="346"/>
      <c r="AF156" s="346"/>
      <c r="AG156" s="346"/>
      <c r="AH156" s="349"/>
      <c r="AI156" s="439"/>
      <c r="AJ156" s="440"/>
      <c r="AK156" s="440"/>
      <c r="AL156" s="441"/>
      <c r="AM156" s="297"/>
    </row>
    <row r="157" spans="1:48" s="32" customFormat="1" ht="14.1" customHeight="1">
      <c r="A157" s="800"/>
      <c r="B157" s="358"/>
      <c r="C157" s="784"/>
      <c r="D157" s="785"/>
      <c r="E157" s="785"/>
      <c r="F157" s="785"/>
      <c r="G157" s="785"/>
      <c r="H157" s="786"/>
      <c r="I157" s="448"/>
      <c r="J157" s="449"/>
      <c r="K157" s="449"/>
      <c r="L157" s="450"/>
      <c r="M157" s="354"/>
      <c r="N157" s="355"/>
      <c r="O157" s="356"/>
      <c r="P157" s="462"/>
      <c r="Q157" s="463"/>
      <c r="R157" s="463"/>
      <c r="S157" s="464"/>
      <c r="T157" s="462"/>
      <c r="U157" s="463"/>
      <c r="V157" s="463"/>
      <c r="W157" s="464"/>
      <c r="X157" s="462"/>
      <c r="Y157" s="463"/>
      <c r="Z157" s="463"/>
      <c r="AA157" s="464"/>
      <c r="AB157" s="469"/>
      <c r="AC157" s="470"/>
      <c r="AD157" s="347"/>
      <c r="AE157" s="348"/>
      <c r="AF157" s="348"/>
      <c r="AG157" s="348"/>
      <c r="AH157" s="350"/>
      <c r="AI157" s="442"/>
      <c r="AJ157" s="443"/>
      <c r="AK157" s="443"/>
      <c r="AL157" s="444"/>
      <c r="AM157" s="297"/>
    </row>
    <row r="158" spans="1:48" s="32" customFormat="1" ht="14.1" customHeight="1">
      <c r="A158" s="800"/>
      <c r="B158" s="362" t="s">
        <v>95</v>
      </c>
      <c r="C158" s="453" t="s">
        <v>106</v>
      </c>
      <c r="D158" s="454"/>
      <c r="E158" s="454"/>
      <c r="F158" s="454"/>
      <c r="G158" s="454"/>
      <c r="H158" s="455"/>
      <c r="I158" s="445"/>
      <c r="J158" s="446"/>
      <c r="K158" s="446"/>
      <c r="L158" s="447"/>
      <c r="M158" s="432"/>
      <c r="N158" s="451"/>
      <c r="O158" s="433"/>
      <c r="P158" s="345"/>
      <c r="Q158" s="346"/>
      <c r="R158" s="346"/>
      <c r="S158" s="349"/>
      <c r="T158" s="459"/>
      <c r="U158" s="460"/>
      <c r="V158" s="460"/>
      <c r="W158" s="461"/>
      <c r="X158" s="351"/>
      <c r="Y158" s="352"/>
      <c r="Z158" s="352"/>
      <c r="AA158" s="353"/>
      <c r="AB158" s="432"/>
      <c r="AC158" s="433"/>
      <c r="AD158" s="345"/>
      <c r="AE158" s="346"/>
      <c r="AF158" s="346"/>
      <c r="AG158" s="346"/>
      <c r="AH158" s="349"/>
      <c r="AI158" s="345"/>
      <c r="AJ158" s="346"/>
      <c r="AK158" s="346"/>
      <c r="AL158" s="349"/>
      <c r="AM158" s="284"/>
    </row>
    <row r="159" spans="1:48" s="32" customFormat="1" ht="14.1" customHeight="1">
      <c r="A159" s="800"/>
      <c r="B159" s="363"/>
      <c r="C159" s="456"/>
      <c r="D159" s="457"/>
      <c r="E159" s="457"/>
      <c r="F159" s="457"/>
      <c r="G159" s="457"/>
      <c r="H159" s="458"/>
      <c r="I159" s="448"/>
      <c r="J159" s="449"/>
      <c r="K159" s="449"/>
      <c r="L159" s="450"/>
      <c r="M159" s="434"/>
      <c r="N159" s="452"/>
      <c r="O159" s="435"/>
      <c r="P159" s="347"/>
      <c r="Q159" s="348"/>
      <c r="R159" s="348"/>
      <c r="S159" s="350"/>
      <c r="T159" s="462"/>
      <c r="U159" s="463"/>
      <c r="V159" s="463"/>
      <c r="W159" s="464"/>
      <c r="X159" s="354"/>
      <c r="Y159" s="355"/>
      <c r="Z159" s="355"/>
      <c r="AA159" s="356"/>
      <c r="AB159" s="434"/>
      <c r="AC159" s="435"/>
      <c r="AD159" s="347"/>
      <c r="AE159" s="348"/>
      <c r="AF159" s="348"/>
      <c r="AG159" s="348"/>
      <c r="AH159" s="350"/>
      <c r="AI159" s="347"/>
      <c r="AJ159" s="348"/>
      <c r="AK159" s="348"/>
      <c r="AL159" s="350"/>
      <c r="AM159" s="284"/>
    </row>
    <row r="160" spans="1:48" s="32" customFormat="1" ht="14.1" customHeight="1">
      <c r="A160" s="800"/>
      <c r="B160" s="357" t="s">
        <v>10</v>
      </c>
      <c r="C160" s="453" t="s">
        <v>107</v>
      </c>
      <c r="D160" s="454"/>
      <c r="E160" s="454"/>
      <c r="F160" s="454"/>
      <c r="G160" s="454"/>
      <c r="H160" s="455"/>
      <c r="I160" s="445"/>
      <c r="J160" s="446"/>
      <c r="K160" s="446"/>
      <c r="L160" s="447"/>
      <c r="M160" s="432"/>
      <c r="N160" s="451"/>
      <c r="O160" s="433"/>
      <c r="P160" s="345"/>
      <c r="Q160" s="346"/>
      <c r="R160" s="346"/>
      <c r="S160" s="349"/>
      <c r="T160" s="351"/>
      <c r="U160" s="352"/>
      <c r="V160" s="352"/>
      <c r="W160" s="353"/>
      <c r="X160" s="351"/>
      <c r="Y160" s="352"/>
      <c r="Z160" s="352"/>
      <c r="AA160" s="353"/>
      <c r="AB160" s="432"/>
      <c r="AC160" s="433"/>
      <c r="AD160" s="345"/>
      <c r="AE160" s="346"/>
      <c r="AF160" s="346"/>
      <c r="AG160" s="346"/>
      <c r="AH160" s="349"/>
      <c r="AI160" s="345"/>
      <c r="AJ160" s="346"/>
      <c r="AK160" s="346"/>
      <c r="AL160" s="349"/>
      <c r="AM160" s="284"/>
    </row>
    <row r="161" spans="1:39" s="32" customFormat="1" ht="14.1" customHeight="1">
      <c r="A161" s="800"/>
      <c r="B161" s="358"/>
      <c r="C161" s="456"/>
      <c r="D161" s="457"/>
      <c r="E161" s="457"/>
      <c r="F161" s="457"/>
      <c r="G161" s="457"/>
      <c r="H161" s="458"/>
      <c r="I161" s="448"/>
      <c r="J161" s="449"/>
      <c r="K161" s="449"/>
      <c r="L161" s="450"/>
      <c r="M161" s="434"/>
      <c r="N161" s="452"/>
      <c r="O161" s="435"/>
      <c r="P161" s="347"/>
      <c r="Q161" s="348"/>
      <c r="R161" s="348"/>
      <c r="S161" s="350"/>
      <c r="T161" s="354"/>
      <c r="U161" s="355"/>
      <c r="V161" s="355"/>
      <c r="W161" s="356"/>
      <c r="X161" s="354"/>
      <c r="Y161" s="355"/>
      <c r="Z161" s="355"/>
      <c r="AA161" s="356"/>
      <c r="AB161" s="434"/>
      <c r="AC161" s="435"/>
      <c r="AD161" s="347"/>
      <c r="AE161" s="348"/>
      <c r="AF161" s="348"/>
      <c r="AG161" s="348"/>
      <c r="AH161" s="350"/>
      <c r="AI161" s="347"/>
      <c r="AJ161" s="348"/>
      <c r="AK161" s="348"/>
      <c r="AL161" s="350"/>
      <c r="AM161" s="284"/>
    </row>
    <row r="162" spans="1:39" s="32" customFormat="1" ht="14.1" customHeight="1">
      <c r="A162" s="800"/>
      <c r="B162" s="250" t="s">
        <v>11</v>
      </c>
      <c r="C162" s="439" t="s">
        <v>108</v>
      </c>
      <c r="D162" s="440"/>
      <c r="E162" s="440"/>
      <c r="F162" s="440"/>
      <c r="G162" s="440"/>
      <c r="H162" s="441"/>
      <c r="I162" s="445"/>
      <c r="J162" s="446"/>
      <c r="K162" s="446"/>
      <c r="L162" s="447"/>
      <c r="M162" s="432"/>
      <c r="N162" s="451"/>
      <c r="O162" s="433"/>
      <c r="P162" s="345"/>
      <c r="Q162" s="346"/>
      <c r="R162" s="346"/>
      <c r="S162" s="349"/>
      <c r="T162" s="243"/>
      <c r="U162" s="68"/>
      <c r="V162" s="68"/>
      <c r="W162" s="35"/>
      <c r="X162" s="68"/>
      <c r="Y162" s="68"/>
      <c r="Z162" s="68"/>
      <c r="AA162" s="35"/>
      <c r="AB162" s="432"/>
      <c r="AC162" s="433"/>
      <c r="AD162" s="345"/>
      <c r="AE162" s="346"/>
      <c r="AF162" s="346"/>
      <c r="AG162" s="346"/>
      <c r="AH162" s="349"/>
      <c r="AI162" s="345"/>
      <c r="AJ162" s="346"/>
      <c r="AK162" s="346"/>
      <c r="AL162" s="349"/>
      <c r="AM162" s="284"/>
    </row>
    <row r="163" spans="1:39" s="32" customFormat="1" ht="14.1" customHeight="1">
      <c r="A163" s="800"/>
      <c r="B163" s="311"/>
      <c r="C163" s="442"/>
      <c r="D163" s="443"/>
      <c r="E163" s="443"/>
      <c r="F163" s="443"/>
      <c r="G163" s="443"/>
      <c r="H163" s="444"/>
      <c r="I163" s="448"/>
      <c r="J163" s="449"/>
      <c r="K163" s="449"/>
      <c r="L163" s="450"/>
      <c r="M163" s="434"/>
      <c r="N163" s="452"/>
      <c r="O163" s="435"/>
      <c r="P163" s="347"/>
      <c r="Q163" s="348"/>
      <c r="R163" s="348"/>
      <c r="S163" s="350"/>
      <c r="T163" s="243"/>
      <c r="U163" s="68"/>
      <c r="V163" s="68"/>
      <c r="W163" s="35"/>
      <c r="X163" s="68"/>
      <c r="Y163" s="68"/>
      <c r="Z163" s="68"/>
      <c r="AA163" s="35"/>
      <c r="AB163" s="434"/>
      <c r="AC163" s="435"/>
      <c r="AD163" s="347"/>
      <c r="AE163" s="348"/>
      <c r="AF163" s="348"/>
      <c r="AG163" s="348"/>
      <c r="AH163" s="350"/>
      <c r="AI163" s="347"/>
      <c r="AJ163" s="348"/>
      <c r="AK163" s="348"/>
      <c r="AL163" s="350"/>
      <c r="AM163" s="284"/>
    </row>
    <row r="164" spans="1:39" s="32" customFormat="1" ht="14.1" customHeight="1">
      <c r="A164" s="800"/>
      <c r="B164" s="250" t="s">
        <v>75</v>
      </c>
      <c r="C164" s="439" t="s">
        <v>2</v>
      </c>
      <c r="D164" s="440"/>
      <c r="E164" s="440"/>
      <c r="F164" s="440"/>
      <c r="G164" s="440"/>
      <c r="H164" s="441"/>
      <c r="I164" s="445"/>
      <c r="J164" s="446"/>
      <c r="K164" s="446"/>
      <c r="L164" s="447"/>
      <c r="M164" s="432"/>
      <c r="N164" s="451"/>
      <c r="O164" s="433"/>
      <c r="P164" s="345"/>
      <c r="Q164" s="346"/>
      <c r="R164" s="346"/>
      <c r="S164" s="349"/>
      <c r="T164" s="351"/>
      <c r="U164" s="352"/>
      <c r="V164" s="352"/>
      <c r="W164" s="353"/>
      <c r="X164" s="351"/>
      <c r="Y164" s="352"/>
      <c r="Z164" s="352"/>
      <c r="AA164" s="353"/>
      <c r="AB164" s="345"/>
      <c r="AC164" s="349"/>
      <c r="AD164" s="439"/>
      <c r="AE164" s="440"/>
      <c r="AF164" s="440"/>
      <c r="AG164" s="440"/>
      <c r="AH164" s="441"/>
      <c r="AI164" s="439"/>
      <c r="AJ164" s="440"/>
      <c r="AK164" s="440"/>
      <c r="AL164" s="441"/>
      <c r="AM164" s="298"/>
    </row>
    <row r="165" spans="1:39" s="32" customFormat="1" ht="14.1" customHeight="1">
      <c r="A165" s="800"/>
      <c r="B165" s="311"/>
      <c r="C165" s="442"/>
      <c r="D165" s="443"/>
      <c r="E165" s="443"/>
      <c r="F165" s="443"/>
      <c r="G165" s="443"/>
      <c r="H165" s="444"/>
      <c r="I165" s="448"/>
      <c r="J165" s="449"/>
      <c r="K165" s="449"/>
      <c r="L165" s="450"/>
      <c r="M165" s="434"/>
      <c r="N165" s="452"/>
      <c r="O165" s="435"/>
      <c r="P165" s="347"/>
      <c r="Q165" s="348"/>
      <c r="R165" s="348"/>
      <c r="S165" s="350"/>
      <c r="T165" s="354"/>
      <c r="U165" s="355"/>
      <c r="V165" s="355"/>
      <c r="W165" s="356"/>
      <c r="X165" s="354"/>
      <c r="Y165" s="355"/>
      <c r="Z165" s="355"/>
      <c r="AA165" s="356"/>
      <c r="AB165" s="347"/>
      <c r="AC165" s="350"/>
      <c r="AD165" s="442"/>
      <c r="AE165" s="443"/>
      <c r="AF165" s="443"/>
      <c r="AG165" s="443"/>
      <c r="AH165" s="444"/>
      <c r="AI165" s="442"/>
      <c r="AJ165" s="443"/>
      <c r="AK165" s="443"/>
      <c r="AL165" s="444"/>
      <c r="AM165" s="298"/>
    </row>
    <row r="166" spans="1:39" s="32" customFormat="1" ht="14.1" customHeight="1">
      <c r="A166" s="800"/>
      <c r="B166" s="250" t="s">
        <v>76</v>
      </c>
      <c r="C166" s="801" t="s">
        <v>101</v>
      </c>
      <c r="D166" s="802"/>
      <c r="E166" s="802"/>
      <c r="F166" s="802"/>
      <c r="G166" s="802"/>
      <c r="H166" s="803"/>
      <c r="I166" s="445"/>
      <c r="J166" s="446"/>
      <c r="K166" s="446"/>
      <c r="L166" s="447"/>
      <c r="M166" s="432"/>
      <c r="N166" s="451"/>
      <c r="O166" s="433"/>
      <c r="P166" s="345"/>
      <c r="Q166" s="346"/>
      <c r="R166" s="346"/>
      <c r="S166" s="349"/>
      <c r="T166" s="351"/>
      <c r="U166" s="352"/>
      <c r="V166" s="352"/>
      <c r="W166" s="353"/>
      <c r="X166" s="351"/>
      <c r="Y166" s="352"/>
      <c r="Z166" s="352"/>
      <c r="AA166" s="353"/>
      <c r="AB166" s="345"/>
      <c r="AC166" s="349"/>
      <c r="AD166" s="345"/>
      <c r="AE166" s="346"/>
      <c r="AF166" s="346"/>
      <c r="AG166" s="346"/>
      <c r="AH166" s="349"/>
      <c r="AI166" s="345"/>
      <c r="AJ166" s="346"/>
      <c r="AK166" s="346"/>
      <c r="AL166" s="349"/>
      <c r="AM166" s="284"/>
    </row>
    <row r="167" spans="1:39" s="32" customFormat="1" ht="14.1" customHeight="1">
      <c r="A167" s="800"/>
      <c r="B167" s="311"/>
      <c r="C167" s="804"/>
      <c r="D167" s="805"/>
      <c r="E167" s="805"/>
      <c r="F167" s="805"/>
      <c r="G167" s="805"/>
      <c r="H167" s="806"/>
      <c r="I167" s="448"/>
      <c r="J167" s="449"/>
      <c r="K167" s="449"/>
      <c r="L167" s="450"/>
      <c r="M167" s="434"/>
      <c r="N167" s="452"/>
      <c r="O167" s="435"/>
      <c r="P167" s="347"/>
      <c r="Q167" s="348"/>
      <c r="R167" s="348"/>
      <c r="S167" s="350"/>
      <c r="T167" s="354"/>
      <c r="U167" s="355"/>
      <c r="V167" s="355"/>
      <c r="W167" s="356"/>
      <c r="X167" s="354"/>
      <c r="Y167" s="355"/>
      <c r="Z167" s="355"/>
      <c r="AA167" s="356"/>
      <c r="AB167" s="347"/>
      <c r="AC167" s="350"/>
      <c r="AD167" s="347"/>
      <c r="AE167" s="348"/>
      <c r="AF167" s="348"/>
      <c r="AG167" s="348"/>
      <c r="AH167" s="350"/>
      <c r="AI167" s="347"/>
      <c r="AJ167" s="348"/>
      <c r="AK167" s="348"/>
      <c r="AL167" s="350"/>
      <c r="AM167" s="284"/>
    </row>
    <row r="168" spans="1:39" s="32" customFormat="1" ht="14.1" customHeight="1">
      <c r="A168" s="800"/>
      <c r="B168" s="250" t="s">
        <v>96</v>
      </c>
      <c r="C168" s="439" t="s">
        <v>103</v>
      </c>
      <c r="D168" s="440"/>
      <c r="E168" s="440"/>
      <c r="F168" s="440"/>
      <c r="G168" s="440"/>
      <c r="H168" s="441"/>
      <c r="I168" s="445"/>
      <c r="J168" s="446"/>
      <c r="K168" s="446"/>
      <c r="L168" s="447"/>
      <c r="M168" s="432"/>
      <c r="N168" s="451"/>
      <c r="O168" s="433"/>
      <c r="P168" s="345"/>
      <c r="Q168" s="346"/>
      <c r="R168" s="346"/>
      <c r="S168" s="349"/>
      <c r="T168" s="351"/>
      <c r="U168" s="352"/>
      <c r="V168" s="352"/>
      <c r="W168" s="353"/>
      <c r="X168" s="351"/>
      <c r="Y168" s="352"/>
      <c r="Z168" s="352"/>
      <c r="AA168" s="353"/>
      <c r="AB168" s="432"/>
      <c r="AC168" s="433"/>
      <c r="AD168" s="345"/>
      <c r="AE168" s="346"/>
      <c r="AF168" s="346"/>
      <c r="AG168" s="346"/>
      <c r="AH168" s="349"/>
      <c r="AI168" s="345"/>
      <c r="AJ168" s="346"/>
      <c r="AK168" s="346"/>
      <c r="AL168" s="349"/>
      <c r="AM168" s="284"/>
    </row>
    <row r="169" spans="1:39" s="32" customFormat="1" ht="14.1" customHeight="1">
      <c r="A169" s="800"/>
      <c r="B169" s="311"/>
      <c r="C169" s="442"/>
      <c r="D169" s="443"/>
      <c r="E169" s="443"/>
      <c r="F169" s="443"/>
      <c r="G169" s="443"/>
      <c r="H169" s="444"/>
      <c r="I169" s="448"/>
      <c r="J169" s="449"/>
      <c r="K169" s="449"/>
      <c r="L169" s="450"/>
      <c r="M169" s="434"/>
      <c r="N169" s="452"/>
      <c r="O169" s="435"/>
      <c r="P169" s="347"/>
      <c r="Q169" s="348"/>
      <c r="R169" s="348"/>
      <c r="S169" s="350"/>
      <c r="T169" s="354"/>
      <c r="U169" s="355"/>
      <c r="V169" s="355"/>
      <c r="W169" s="356"/>
      <c r="X169" s="354"/>
      <c r="Y169" s="355"/>
      <c r="Z169" s="355"/>
      <c r="AA169" s="356"/>
      <c r="AB169" s="434"/>
      <c r="AC169" s="435"/>
      <c r="AD169" s="347"/>
      <c r="AE169" s="348"/>
      <c r="AF169" s="348"/>
      <c r="AG169" s="348"/>
      <c r="AH169" s="350"/>
      <c r="AI169" s="347"/>
      <c r="AJ169" s="348"/>
      <c r="AK169" s="348"/>
      <c r="AL169" s="350"/>
      <c r="AM169" s="284"/>
    </row>
    <row r="170" spans="1:39" s="32" customFormat="1" ht="14.1" customHeight="1">
      <c r="A170" s="800"/>
      <c r="B170" s="250" t="s">
        <v>97</v>
      </c>
      <c r="C170" s="439" t="s">
        <v>104</v>
      </c>
      <c r="D170" s="440"/>
      <c r="E170" s="440"/>
      <c r="F170" s="440"/>
      <c r="G170" s="440"/>
      <c r="H170" s="441"/>
      <c r="I170" s="445"/>
      <c r="J170" s="446"/>
      <c r="K170" s="446"/>
      <c r="L170" s="447"/>
      <c r="M170" s="432"/>
      <c r="N170" s="451"/>
      <c r="O170" s="433"/>
      <c r="P170" s="345"/>
      <c r="Q170" s="346"/>
      <c r="R170" s="346"/>
      <c r="S170" s="349"/>
      <c r="T170" s="351"/>
      <c r="U170" s="352"/>
      <c r="V170" s="352"/>
      <c r="W170" s="353"/>
      <c r="X170" s="351"/>
      <c r="Y170" s="352"/>
      <c r="Z170" s="352"/>
      <c r="AA170" s="353"/>
      <c r="AB170" s="432"/>
      <c r="AC170" s="433"/>
      <c r="AD170" s="345"/>
      <c r="AE170" s="346"/>
      <c r="AF170" s="346"/>
      <c r="AG170" s="346"/>
      <c r="AH170" s="349"/>
      <c r="AI170" s="345"/>
      <c r="AJ170" s="346"/>
      <c r="AK170" s="346"/>
      <c r="AL170" s="349"/>
      <c r="AM170" s="284"/>
    </row>
    <row r="171" spans="1:39" s="32" customFormat="1" ht="14.1" customHeight="1">
      <c r="A171" s="800"/>
      <c r="B171" s="311"/>
      <c r="C171" s="442"/>
      <c r="D171" s="443"/>
      <c r="E171" s="443"/>
      <c r="F171" s="443"/>
      <c r="G171" s="443"/>
      <c r="H171" s="444"/>
      <c r="I171" s="448"/>
      <c r="J171" s="449"/>
      <c r="K171" s="449"/>
      <c r="L171" s="450"/>
      <c r="M171" s="434"/>
      <c r="N171" s="452"/>
      <c r="O171" s="435"/>
      <c r="P171" s="347"/>
      <c r="Q171" s="348"/>
      <c r="R171" s="348"/>
      <c r="S171" s="350"/>
      <c r="T171" s="354"/>
      <c r="U171" s="355"/>
      <c r="V171" s="355"/>
      <c r="W171" s="356"/>
      <c r="X171" s="354"/>
      <c r="Y171" s="355"/>
      <c r="Z171" s="355"/>
      <c r="AA171" s="356"/>
      <c r="AB171" s="434"/>
      <c r="AC171" s="435"/>
      <c r="AD171" s="347"/>
      <c r="AE171" s="348"/>
      <c r="AF171" s="348"/>
      <c r="AG171" s="348"/>
      <c r="AH171" s="350"/>
      <c r="AI171" s="347"/>
      <c r="AJ171" s="348"/>
      <c r="AK171" s="348"/>
      <c r="AL171" s="350"/>
      <c r="AM171" s="284"/>
    </row>
    <row r="172" spans="1:39" s="32" customFormat="1" ht="14.1" customHeight="1">
      <c r="A172" s="800"/>
      <c r="B172" s="250" t="s">
        <v>109</v>
      </c>
      <c r="C172" s="439" t="s">
        <v>275</v>
      </c>
      <c r="D172" s="440"/>
      <c r="E172" s="440"/>
      <c r="F172" s="440"/>
      <c r="G172" s="440"/>
      <c r="H172" s="441"/>
      <c r="I172" s="445"/>
      <c r="J172" s="446"/>
      <c r="K172" s="446"/>
      <c r="L172" s="447"/>
      <c r="M172" s="432"/>
      <c r="N172" s="451"/>
      <c r="O172" s="433"/>
      <c r="P172" s="345"/>
      <c r="Q172" s="346"/>
      <c r="R172" s="346"/>
      <c r="S172" s="349"/>
      <c r="T172" s="351"/>
      <c r="U172" s="352"/>
      <c r="V172" s="352"/>
      <c r="W172" s="353"/>
      <c r="X172" s="351"/>
      <c r="Y172" s="352"/>
      <c r="Z172" s="352"/>
      <c r="AA172" s="353"/>
      <c r="AB172" s="432"/>
      <c r="AC172" s="433"/>
      <c r="AD172" s="345"/>
      <c r="AE172" s="346"/>
      <c r="AF172" s="346"/>
      <c r="AG172" s="346"/>
      <c r="AH172" s="349"/>
      <c r="AI172" s="345"/>
      <c r="AJ172" s="346"/>
      <c r="AK172" s="346"/>
      <c r="AL172" s="349"/>
      <c r="AM172" s="284"/>
    </row>
    <row r="173" spans="1:39" s="32" customFormat="1" ht="14.1" customHeight="1">
      <c r="A173" s="800"/>
      <c r="B173" s="311"/>
      <c r="C173" s="442"/>
      <c r="D173" s="443"/>
      <c r="E173" s="443"/>
      <c r="F173" s="443"/>
      <c r="G173" s="443"/>
      <c r="H173" s="444"/>
      <c r="I173" s="448"/>
      <c r="J173" s="449"/>
      <c r="K173" s="449"/>
      <c r="L173" s="450"/>
      <c r="M173" s="434"/>
      <c r="N173" s="452"/>
      <c r="O173" s="435"/>
      <c r="P173" s="347"/>
      <c r="Q173" s="348"/>
      <c r="R173" s="348"/>
      <c r="S173" s="350"/>
      <c r="T173" s="354"/>
      <c r="U173" s="355"/>
      <c r="V173" s="355"/>
      <c r="W173" s="356"/>
      <c r="X173" s="354"/>
      <c r="Y173" s="355"/>
      <c r="Z173" s="355"/>
      <c r="AA173" s="356"/>
      <c r="AB173" s="434"/>
      <c r="AC173" s="435"/>
      <c r="AD173" s="347"/>
      <c r="AE173" s="348"/>
      <c r="AF173" s="348"/>
      <c r="AG173" s="348"/>
      <c r="AH173" s="350"/>
      <c r="AI173" s="347"/>
      <c r="AJ173" s="348"/>
      <c r="AK173" s="348"/>
      <c r="AL173" s="350"/>
      <c r="AM173" s="284"/>
    </row>
    <row r="174" spans="1:39" s="32" customFormat="1" ht="14.1" customHeight="1">
      <c r="A174" s="800"/>
      <c r="B174" s="362" t="s">
        <v>110</v>
      </c>
      <c r="C174" s="439" t="s">
        <v>112</v>
      </c>
      <c r="D174" s="440"/>
      <c r="E174" s="440"/>
      <c r="F174" s="440"/>
      <c r="G174" s="440"/>
      <c r="H174" s="441"/>
      <c r="I174" s="445"/>
      <c r="J174" s="446"/>
      <c r="K174" s="446"/>
      <c r="L174" s="447"/>
      <c r="M174" s="432"/>
      <c r="N174" s="451"/>
      <c r="O174" s="433"/>
      <c r="P174" s="345"/>
      <c r="Q174" s="346"/>
      <c r="R174" s="346"/>
      <c r="S174" s="349"/>
      <c r="T174" s="351"/>
      <c r="U174" s="352"/>
      <c r="V174" s="352"/>
      <c r="W174" s="353"/>
      <c r="X174" s="351"/>
      <c r="Y174" s="352"/>
      <c r="Z174" s="352"/>
      <c r="AA174" s="353"/>
      <c r="AB174" s="432"/>
      <c r="AC174" s="433"/>
      <c r="AD174" s="345"/>
      <c r="AE174" s="346"/>
      <c r="AF174" s="346"/>
      <c r="AG174" s="346"/>
      <c r="AH174" s="349"/>
      <c r="AI174" s="345"/>
      <c r="AJ174" s="346"/>
      <c r="AK174" s="346"/>
      <c r="AL174" s="349"/>
      <c r="AM174" s="284"/>
    </row>
    <row r="175" spans="1:39" s="32" customFormat="1" ht="14.1" customHeight="1">
      <c r="A175" s="800"/>
      <c r="B175" s="363"/>
      <c r="C175" s="442"/>
      <c r="D175" s="443"/>
      <c r="E175" s="443"/>
      <c r="F175" s="443"/>
      <c r="G175" s="443"/>
      <c r="H175" s="444"/>
      <c r="I175" s="448"/>
      <c r="J175" s="449"/>
      <c r="K175" s="449"/>
      <c r="L175" s="450"/>
      <c r="M175" s="434"/>
      <c r="N175" s="452"/>
      <c r="O175" s="435"/>
      <c r="P175" s="347"/>
      <c r="Q175" s="348"/>
      <c r="R175" s="348"/>
      <c r="S175" s="350"/>
      <c r="T175" s="354"/>
      <c r="U175" s="355"/>
      <c r="V175" s="355"/>
      <c r="W175" s="356"/>
      <c r="X175" s="354"/>
      <c r="Y175" s="355"/>
      <c r="Z175" s="355"/>
      <c r="AA175" s="356"/>
      <c r="AB175" s="434"/>
      <c r="AC175" s="435"/>
      <c r="AD175" s="347"/>
      <c r="AE175" s="348"/>
      <c r="AF175" s="348"/>
      <c r="AG175" s="348"/>
      <c r="AH175" s="350"/>
      <c r="AI175" s="347"/>
      <c r="AJ175" s="348"/>
      <c r="AK175" s="348"/>
      <c r="AL175" s="350"/>
      <c r="AM175" s="284"/>
    </row>
    <row r="176" spans="1:39" s="32" customFormat="1" ht="14.1" customHeight="1">
      <c r="A176" s="800"/>
      <c r="B176" s="362" t="s">
        <v>113</v>
      </c>
      <c r="C176" s="439" t="s">
        <v>114</v>
      </c>
      <c r="D176" s="440"/>
      <c r="E176" s="440"/>
      <c r="F176" s="440"/>
      <c r="G176" s="440"/>
      <c r="H176" s="441"/>
      <c r="I176" s="69"/>
      <c r="J176" s="70"/>
      <c r="K176" s="70"/>
      <c r="L176" s="71"/>
      <c r="M176" s="432"/>
      <c r="N176" s="451"/>
      <c r="O176" s="433"/>
      <c r="P176" s="240"/>
      <c r="Q176" s="58"/>
      <c r="R176" s="58"/>
      <c r="S176" s="241"/>
      <c r="T176" s="243"/>
      <c r="U176" s="68"/>
      <c r="V176" s="68"/>
      <c r="W176" s="35"/>
      <c r="X176" s="68"/>
      <c r="Y176" s="68"/>
      <c r="Z176" s="68"/>
      <c r="AA176" s="35"/>
      <c r="AB176" s="432"/>
      <c r="AC176" s="433"/>
      <c r="AD176" s="240"/>
      <c r="AE176" s="58"/>
      <c r="AF176" s="58"/>
      <c r="AG176" s="58"/>
      <c r="AH176" s="241"/>
      <c r="AI176" s="240"/>
      <c r="AJ176" s="58"/>
      <c r="AK176" s="58"/>
      <c r="AL176" s="241"/>
      <c r="AM176" s="284"/>
    </row>
    <row r="177" spans="1:39" s="32" customFormat="1" ht="14.1" customHeight="1">
      <c r="A177" s="800"/>
      <c r="B177" s="363"/>
      <c r="C177" s="442"/>
      <c r="D177" s="443"/>
      <c r="E177" s="443"/>
      <c r="F177" s="443"/>
      <c r="G177" s="443"/>
      <c r="H177" s="444"/>
      <c r="I177" s="69"/>
      <c r="J177" s="70"/>
      <c r="K177" s="70"/>
      <c r="L177" s="71"/>
      <c r="M177" s="434"/>
      <c r="N177" s="452"/>
      <c r="O177" s="435"/>
      <c r="P177" s="240"/>
      <c r="Q177" s="58"/>
      <c r="R177" s="58"/>
      <c r="S177" s="241"/>
      <c r="T177" s="243"/>
      <c r="U177" s="68"/>
      <c r="V177" s="68"/>
      <c r="W177" s="35"/>
      <c r="X177" s="68"/>
      <c r="Y177" s="68"/>
      <c r="Z177" s="68"/>
      <c r="AA177" s="35"/>
      <c r="AB177" s="434"/>
      <c r="AC177" s="435"/>
      <c r="AD177" s="240"/>
      <c r="AE177" s="58"/>
      <c r="AF177" s="58"/>
      <c r="AG177" s="58"/>
      <c r="AH177" s="241"/>
      <c r="AI177" s="240"/>
      <c r="AJ177" s="58"/>
      <c r="AK177" s="58"/>
      <c r="AL177" s="241"/>
      <c r="AM177" s="284"/>
    </row>
    <row r="178" spans="1:39" s="32" customFormat="1" ht="14.1" customHeight="1">
      <c r="A178" s="800"/>
      <c r="B178" s="362" t="s">
        <v>276</v>
      </c>
      <c r="C178" s="439" t="s">
        <v>115</v>
      </c>
      <c r="D178" s="440"/>
      <c r="E178" s="440"/>
      <c r="F178" s="440"/>
      <c r="G178" s="440"/>
      <c r="H178" s="441"/>
      <c r="I178" s="445"/>
      <c r="J178" s="446"/>
      <c r="K178" s="446"/>
      <c r="L178" s="447"/>
      <c r="M178" s="432"/>
      <c r="N178" s="451"/>
      <c r="O178" s="433"/>
      <c r="P178" s="345"/>
      <c r="Q178" s="346"/>
      <c r="R178" s="346"/>
      <c r="S178" s="349"/>
      <c r="T178" s="351"/>
      <c r="U178" s="352"/>
      <c r="V178" s="352"/>
      <c r="W178" s="353"/>
      <c r="X178" s="351"/>
      <c r="Y178" s="352"/>
      <c r="Z178" s="352"/>
      <c r="AA178" s="353"/>
      <c r="AB178" s="432"/>
      <c r="AC178" s="433"/>
      <c r="AD178" s="345"/>
      <c r="AE178" s="346"/>
      <c r="AF178" s="346"/>
      <c r="AG178" s="346"/>
      <c r="AH178" s="349"/>
      <c r="AI178" s="345"/>
      <c r="AJ178" s="346"/>
      <c r="AK178" s="346"/>
      <c r="AL178" s="349"/>
      <c r="AM178" s="284"/>
    </row>
    <row r="179" spans="1:39" s="32" customFormat="1" ht="14.1" customHeight="1">
      <c r="A179" s="800"/>
      <c r="B179" s="363"/>
      <c r="C179" s="442"/>
      <c r="D179" s="443"/>
      <c r="E179" s="443"/>
      <c r="F179" s="443"/>
      <c r="G179" s="443"/>
      <c r="H179" s="444"/>
      <c r="I179" s="448"/>
      <c r="J179" s="449"/>
      <c r="K179" s="449"/>
      <c r="L179" s="450"/>
      <c r="M179" s="434"/>
      <c r="N179" s="452"/>
      <c r="O179" s="435"/>
      <c r="P179" s="347"/>
      <c r="Q179" s="348"/>
      <c r="R179" s="348"/>
      <c r="S179" s="350"/>
      <c r="T179" s="354"/>
      <c r="U179" s="355"/>
      <c r="V179" s="355"/>
      <c r="W179" s="356"/>
      <c r="X179" s="354"/>
      <c r="Y179" s="355"/>
      <c r="Z179" s="355"/>
      <c r="AA179" s="356"/>
      <c r="AB179" s="434"/>
      <c r="AC179" s="435"/>
      <c r="AD179" s="347"/>
      <c r="AE179" s="348"/>
      <c r="AF179" s="348"/>
      <c r="AG179" s="348"/>
      <c r="AH179" s="350"/>
      <c r="AI179" s="347"/>
      <c r="AJ179" s="348"/>
      <c r="AK179" s="348"/>
      <c r="AL179" s="350"/>
      <c r="AM179" s="284"/>
    </row>
    <row r="180" spans="1:39" s="32" customFormat="1" ht="14.1" customHeight="1">
      <c r="A180" s="800"/>
      <c r="B180" s="362" t="s">
        <v>277</v>
      </c>
      <c r="C180" s="439" t="s">
        <v>279</v>
      </c>
      <c r="D180" s="440"/>
      <c r="E180" s="440"/>
      <c r="F180" s="440"/>
      <c r="G180" s="440"/>
      <c r="H180" s="441"/>
      <c r="I180" s="445"/>
      <c r="J180" s="446"/>
      <c r="K180" s="446"/>
      <c r="L180" s="447"/>
      <c r="M180" s="432"/>
      <c r="N180" s="451"/>
      <c r="O180" s="433"/>
      <c r="P180" s="345"/>
      <c r="Q180" s="346"/>
      <c r="R180" s="346"/>
      <c r="S180" s="349"/>
      <c r="T180" s="351"/>
      <c r="U180" s="352"/>
      <c r="V180" s="352"/>
      <c r="W180" s="353"/>
      <c r="X180" s="351"/>
      <c r="Y180" s="352"/>
      <c r="Z180" s="352"/>
      <c r="AA180" s="353"/>
      <c r="AB180" s="432"/>
      <c r="AC180" s="433"/>
      <c r="AD180" s="345"/>
      <c r="AE180" s="346"/>
      <c r="AF180" s="346"/>
      <c r="AG180" s="346"/>
      <c r="AH180" s="349"/>
      <c r="AI180" s="345"/>
      <c r="AJ180" s="346"/>
      <c r="AK180" s="346"/>
      <c r="AL180" s="349"/>
      <c r="AM180" s="284"/>
    </row>
    <row r="181" spans="1:39" s="32" customFormat="1" ht="14.1" customHeight="1">
      <c r="A181" s="800"/>
      <c r="B181" s="363"/>
      <c r="C181" s="442"/>
      <c r="D181" s="443"/>
      <c r="E181" s="443"/>
      <c r="F181" s="443"/>
      <c r="G181" s="443"/>
      <c r="H181" s="444"/>
      <c r="I181" s="448"/>
      <c r="J181" s="449"/>
      <c r="K181" s="449"/>
      <c r="L181" s="450"/>
      <c r="M181" s="434"/>
      <c r="N181" s="452"/>
      <c r="O181" s="435"/>
      <c r="P181" s="347"/>
      <c r="Q181" s="348"/>
      <c r="R181" s="348"/>
      <c r="S181" s="350"/>
      <c r="T181" s="354"/>
      <c r="U181" s="355"/>
      <c r="V181" s="355"/>
      <c r="W181" s="356"/>
      <c r="X181" s="354"/>
      <c r="Y181" s="355"/>
      <c r="Z181" s="355"/>
      <c r="AA181" s="356"/>
      <c r="AB181" s="434"/>
      <c r="AC181" s="435"/>
      <c r="AD181" s="347"/>
      <c r="AE181" s="348"/>
      <c r="AF181" s="348"/>
      <c r="AG181" s="348"/>
      <c r="AH181" s="350"/>
      <c r="AI181" s="347"/>
      <c r="AJ181" s="348"/>
      <c r="AK181" s="348"/>
      <c r="AL181" s="350"/>
      <c r="AM181" s="284"/>
    </row>
    <row r="182" spans="1:39" s="36" customFormat="1" ht="64.5" customHeight="1">
      <c r="A182" s="314"/>
      <c r="B182" s="436" t="s">
        <v>47</v>
      </c>
      <c r="C182" s="436"/>
      <c r="D182" s="437" t="s">
        <v>319</v>
      </c>
      <c r="E182" s="437"/>
      <c r="F182" s="437"/>
      <c r="G182" s="437"/>
      <c r="H182" s="437"/>
      <c r="I182" s="437"/>
      <c r="J182" s="437"/>
      <c r="K182" s="437"/>
      <c r="L182" s="437"/>
      <c r="M182" s="437"/>
      <c r="N182" s="437"/>
      <c r="O182" s="437"/>
      <c r="P182" s="437"/>
      <c r="Q182" s="437"/>
      <c r="R182" s="437"/>
      <c r="S182" s="437"/>
      <c r="T182" s="437"/>
      <c r="U182" s="437"/>
      <c r="V182" s="437"/>
      <c r="W182" s="437"/>
      <c r="X182" s="437"/>
      <c r="Y182" s="437"/>
      <c r="Z182" s="437"/>
      <c r="AA182" s="437"/>
      <c r="AB182" s="437"/>
      <c r="AC182" s="437"/>
      <c r="AD182" s="437"/>
      <c r="AE182" s="437"/>
      <c r="AF182" s="437"/>
      <c r="AG182" s="437"/>
      <c r="AH182" s="437"/>
      <c r="AI182" s="437"/>
      <c r="AJ182" s="437"/>
      <c r="AK182" s="437"/>
      <c r="AL182" s="437"/>
      <c r="AM182" s="299"/>
    </row>
    <row r="183" spans="1:39" s="36" customFormat="1" ht="60.6" customHeight="1">
      <c r="B183" s="72"/>
      <c r="C183" s="72"/>
      <c r="D183" s="438"/>
      <c r="E183" s="438"/>
      <c r="F183" s="438"/>
      <c r="G183" s="438"/>
      <c r="H183" s="438"/>
      <c r="I183" s="438"/>
      <c r="J183" s="438"/>
      <c r="K183" s="438"/>
      <c r="L183" s="438"/>
      <c r="M183" s="438"/>
      <c r="N183" s="438"/>
      <c r="O183" s="438"/>
      <c r="P183" s="438"/>
      <c r="Q183" s="438"/>
      <c r="R183" s="438"/>
      <c r="S183" s="438"/>
      <c r="T183" s="438"/>
      <c r="U183" s="438"/>
      <c r="V183" s="438"/>
      <c r="W183" s="438"/>
      <c r="X183" s="438"/>
      <c r="Y183" s="438"/>
      <c r="Z183" s="438"/>
      <c r="AA183" s="438"/>
      <c r="AB183" s="438"/>
      <c r="AC183" s="438"/>
      <c r="AD183" s="438"/>
      <c r="AE183" s="438"/>
      <c r="AF183" s="438"/>
      <c r="AG183" s="438"/>
      <c r="AH183" s="438"/>
      <c r="AI183" s="438"/>
      <c r="AJ183" s="438"/>
      <c r="AK183" s="438"/>
      <c r="AL183" s="438"/>
      <c r="AM183" s="247"/>
    </row>
    <row r="184" spans="1:39" s="27" customFormat="1" ht="12" customHeight="1">
      <c r="B184" s="72"/>
      <c r="C184" s="72"/>
    </row>
    <row r="185" spans="1:39" s="27" customFormat="1" ht="12" customHeight="1">
      <c r="B185" s="24" t="s">
        <v>88</v>
      </c>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row>
    <row r="186" spans="1:39" s="27" customFormat="1" ht="12" customHeight="1">
      <c r="B186" s="403" t="s">
        <v>32</v>
      </c>
      <c r="C186" s="382"/>
      <c r="D186" s="382"/>
      <c r="E186" s="382"/>
      <c r="F186" s="382"/>
      <c r="G186" s="382"/>
      <c r="H186" s="427"/>
      <c r="I186" s="429" t="s">
        <v>33</v>
      </c>
      <c r="J186" s="430"/>
      <c r="K186" s="430"/>
      <c r="L186" s="430"/>
      <c r="M186" s="430"/>
      <c r="N186" s="430"/>
      <c r="O186" s="430"/>
      <c r="P186" s="430"/>
      <c r="Q186" s="430"/>
      <c r="R186" s="430"/>
      <c r="S186" s="430"/>
      <c r="T186" s="430"/>
      <c r="U186" s="430"/>
      <c r="V186" s="430"/>
      <c r="W186" s="430"/>
      <c r="X186" s="430"/>
      <c r="Y186" s="430"/>
      <c r="Z186" s="430"/>
      <c r="AA186" s="430"/>
      <c r="AB186" s="430"/>
      <c r="AC186" s="430"/>
      <c r="AD186" s="430"/>
      <c r="AE186" s="430"/>
      <c r="AF186" s="430"/>
      <c r="AG186" s="430"/>
      <c r="AH186" s="430"/>
      <c r="AI186" s="430"/>
      <c r="AJ186" s="430"/>
      <c r="AK186" s="430"/>
      <c r="AL186" s="431"/>
      <c r="AM186" s="251"/>
    </row>
    <row r="187" spans="1:39" s="27" customFormat="1" ht="12" customHeight="1">
      <c r="B187" s="404"/>
      <c r="C187" s="405"/>
      <c r="D187" s="405"/>
      <c r="E187" s="405"/>
      <c r="F187" s="405"/>
      <c r="G187" s="405"/>
      <c r="H187" s="428"/>
      <c r="I187" s="429" t="s">
        <v>34</v>
      </c>
      <c r="J187" s="430"/>
      <c r="K187" s="430"/>
      <c r="L187" s="430"/>
      <c r="M187" s="430"/>
      <c r="N187" s="430"/>
      <c r="O187" s="430"/>
      <c r="P187" s="430"/>
      <c r="Q187" s="430"/>
      <c r="R187" s="430"/>
      <c r="S187" s="430"/>
      <c r="T187" s="430"/>
      <c r="U187" s="430"/>
      <c r="V187" s="430"/>
      <c r="W187" s="431"/>
      <c r="X187" s="429" t="s">
        <v>62</v>
      </c>
      <c r="Y187" s="430"/>
      <c r="Z187" s="430"/>
      <c r="AA187" s="430"/>
      <c r="AB187" s="430"/>
      <c r="AC187" s="430"/>
      <c r="AD187" s="430"/>
      <c r="AE187" s="430"/>
      <c r="AF187" s="430"/>
      <c r="AG187" s="430"/>
      <c r="AH187" s="430"/>
      <c r="AI187" s="430"/>
      <c r="AJ187" s="430"/>
      <c r="AK187" s="430"/>
      <c r="AL187" s="431"/>
      <c r="AM187" s="251"/>
    </row>
    <row r="188" spans="1:39" s="27" customFormat="1" ht="12" customHeight="1">
      <c r="B188" s="403" t="s">
        <v>35</v>
      </c>
      <c r="C188" s="382"/>
      <c r="D188" s="382"/>
      <c r="E188" s="382"/>
      <c r="F188" s="382"/>
      <c r="G188" s="382"/>
      <c r="H188" s="427"/>
      <c r="I188" s="418"/>
      <c r="J188" s="419"/>
      <c r="K188" s="419"/>
      <c r="L188" s="419"/>
      <c r="M188" s="419"/>
      <c r="N188" s="419"/>
      <c r="O188" s="419"/>
      <c r="P188" s="419"/>
      <c r="Q188" s="419"/>
      <c r="R188" s="419"/>
      <c r="S188" s="419"/>
      <c r="T188" s="419"/>
      <c r="U188" s="419"/>
      <c r="V188" s="419"/>
      <c r="W188" s="420"/>
      <c r="X188" s="418"/>
      <c r="Y188" s="419"/>
      <c r="Z188" s="419"/>
      <c r="AA188" s="419"/>
      <c r="AB188" s="419"/>
      <c r="AC188" s="419"/>
      <c r="AD188" s="419"/>
      <c r="AE188" s="419"/>
      <c r="AF188" s="419"/>
      <c r="AG188" s="419"/>
      <c r="AH188" s="419"/>
      <c r="AI188" s="419"/>
      <c r="AJ188" s="419"/>
      <c r="AK188" s="419"/>
      <c r="AL188" s="420"/>
      <c r="AM188" s="286"/>
    </row>
    <row r="189" spans="1:39" s="27" customFormat="1" ht="12" customHeight="1">
      <c r="B189" s="404"/>
      <c r="C189" s="405"/>
      <c r="D189" s="405"/>
      <c r="E189" s="405"/>
      <c r="F189" s="405"/>
      <c r="G189" s="405"/>
      <c r="H189" s="428"/>
      <c r="I189" s="421"/>
      <c r="J189" s="422"/>
      <c r="K189" s="422"/>
      <c r="L189" s="422"/>
      <c r="M189" s="422"/>
      <c r="N189" s="422"/>
      <c r="O189" s="422"/>
      <c r="P189" s="422"/>
      <c r="Q189" s="422"/>
      <c r="R189" s="422"/>
      <c r="S189" s="422"/>
      <c r="T189" s="422"/>
      <c r="U189" s="422"/>
      <c r="V189" s="422"/>
      <c r="W189" s="423"/>
      <c r="X189" s="421"/>
      <c r="Y189" s="422"/>
      <c r="Z189" s="422"/>
      <c r="AA189" s="422"/>
      <c r="AB189" s="422"/>
      <c r="AC189" s="422"/>
      <c r="AD189" s="422"/>
      <c r="AE189" s="422"/>
      <c r="AF189" s="422"/>
      <c r="AG189" s="422"/>
      <c r="AH189" s="422"/>
      <c r="AI189" s="422"/>
      <c r="AJ189" s="422"/>
      <c r="AK189" s="422"/>
      <c r="AL189" s="423"/>
      <c r="AM189" s="286"/>
    </row>
    <row r="190" spans="1:39" s="27" customFormat="1" ht="12" customHeight="1">
      <c r="B190" s="403" t="s">
        <v>36</v>
      </c>
      <c r="C190" s="382"/>
      <c r="D190" s="382"/>
      <c r="E190" s="382"/>
      <c r="F190" s="382"/>
      <c r="G190" s="382"/>
      <c r="H190" s="382"/>
      <c r="I190" s="418"/>
      <c r="J190" s="419"/>
      <c r="K190" s="419"/>
      <c r="L190" s="419"/>
      <c r="M190" s="419"/>
      <c r="N190" s="419"/>
      <c r="O190" s="419"/>
      <c r="P190" s="419"/>
      <c r="Q190" s="419"/>
      <c r="R190" s="419"/>
      <c r="S190" s="419"/>
      <c r="T190" s="419"/>
      <c r="U190" s="419"/>
      <c r="V190" s="419"/>
      <c r="W190" s="419"/>
      <c r="X190" s="418"/>
      <c r="Y190" s="419"/>
      <c r="Z190" s="419"/>
      <c r="AA190" s="419"/>
      <c r="AB190" s="419"/>
      <c r="AC190" s="419"/>
      <c r="AD190" s="419"/>
      <c r="AE190" s="419"/>
      <c r="AF190" s="419"/>
      <c r="AG190" s="419"/>
      <c r="AH190" s="419"/>
      <c r="AI190" s="419"/>
      <c r="AJ190" s="419"/>
      <c r="AK190" s="419"/>
      <c r="AL190" s="420"/>
      <c r="AM190" s="286"/>
    </row>
    <row r="191" spans="1:39" s="27" customFormat="1" ht="12" customHeight="1">
      <c r="B191" s="404"/>
      <c r="C191" s="405"/>
      <c r="D191" s="405"/>
      <c r="E191" s="405"/>
      <c r="F191" s="405"/>
      <c r="G191" s="405"/>
      <c r="H191" s="405"/>
      <c r="I191" s="421"/>
      <c r="J191" s="422"/>
      <c r="K191" s="422"/>
      <c r="L191" s="422"/>
      <c r="M191" s="422"/>
      <c r="N191" s="422"/>
      <c r="O191" s="422"/>
      <c r="P191" s="422"/>
      <c r="Q191" s="422"/>
      <c r="R191" s="422"/>
      <c r="S191" s="422"/>
      <c r="T191" s="422"/>
      <c r="U191" s="422"/>
      <c r="V191" s="422"/>
      <c r="W191" s="422"/>
      <c r="X191" s="421"/>
      <c r="Y191" s="422"/>
      <c r="Z191" s="422"/>
      <c r="AA191" s="422"/>
      <c r="AB191" s="422"/>
      <c r="AC191" s="422"/>
      <c r="AD191" s="422"/>
      <c r="AE191" s="422"/>
      <c r="AF191" s="422"/>
      <c r="AG191" s="422"/>
      <c r="AH191" s="422"/>
      <c r="AI191" s="422"/>
      <c r="AJ191" s="422"/>
      <c r="AK191" s="422"/>
      <c r="AL191" s="423"/>
      <c r="AM191" s="286"/>
    </row>
    <row r="192" spans="1:39" s="27" customFormat="1" ht="12" customHeight="1">
      <c r="B192" s="403" t="s">
        <v>37</v>
      </c>
      <c r="C192" s="382"/>
      <c r="D192" s="382"/>
      <c r="E192" s="382"/>
      <c r="F192" s="382"/>
      <c r="G192" s="382"/>
      <c r="H192" s="382"/>
      <c r="I192" s="426"/>
      <c r="J192" s="419"/>
      <c r="K192" s="419"/>
      <c r="L192" s="419"/>
      <c r="M192" s="419"/>
      <c r="N192" s="419"/>
      <c r="O192" s="419"/>
      <c r="P192" s="419"/>
      <c r="Q192" s="419"/>
      <c r="R192" s="419"/>
      <c r="S192" s="419"/>
      <c r="T192" s="419"/>
      <c r="U192" s="419"/>
      <c r="V192" s="419"/>
      <c r="W192" s="419"/>
      <c r="X192" s="418"/>
      <c r="Y192" s="419"/>
      <c r="Z192" s="419"/>
      <c r="AA192" s="419"/>
      <c r="AB192" s="419"/>
      <c r="AC192" s="419"/>
      <c r="AD192" s="419"/>
      <c r="AE192" s="419"/>
      <c r="AF192" s="419"/>
      <c r="AG192" s="419"/>
      <c r="AH192" s="419"/>
      <c r="AI192" s="419"/>
      <c r="AJ192" s="419"/>
      <c r="AK192" s="419"/>
      <c r="AL192" s="420"/>
      <c r="AM192" s="286"/>
    </row>
    <row r="193" spans="2:48" s="27" customFormat="1" ht="12" customHeight="1">
      <c r="B193" s="404"/>
      <c r="C193" s="405"/>
      <c r="D193" s="405"/>
      <c r="E193" s="405"/>
      <c r="F193" s="405"/>
      <c r="G193" s="405"/>
      <c r="H193" s="405"/>
      <c r="I193" s="421"/>
      <c r="J193" s="422"/>
      <c r="K193" s="422"/>
      <c r="L193" s="422"/>
      <c r="M193" s="422"/>
      <c r="N193" s="422"/>
      <c r="O193" s="422"/>
      <c r="P193" s="422"/>
      <c r="Q193" s="422"/>
      <c r="R193" s="422"/>
      <c r="S193" s="422"/>
      <c r="T193" s="422"/>
      <c r="U193" s="422"/>
      <c r="V193" s="422"/>
      <c r="W193" s="422"/>
      <c r="X193" s="421"/>
      <c r="Y193" s="422"/>
      <c r="Z193" s="422"/>
      <c r="AA193" s="422"/>
      <c r="AB193" s="422"/>
      <c r="AC193" s="422"/>
      <c r="AD193" s="422"/>
      <c r="AE193" s="422"/>
      <c r="AF193" s="422"/>
      <c r="AG193" s="422"/>
      <c r="AH193" s="422"/>
      <c r="AI193" s="422"/>
      <c r="AJ193" s="422"/>
      <c r="AK193" s="422"/>
      <c r="AL193" s="423"/>
      <c r="AM193" s="286"/>
    </row>
    <row r="194" spans="2:48" s="27" customFormat="1" ht="12" customHeight="1">
      <c r="B194" s="403" t="s">
        <v>38</v>
      </c>
      <c r="C194" s="382"/>
      <c r="D194" s="382"/>
      <c r="E194" s="382"/>
      <c r="F194" s="382"/>
      <c r="G194" s="382"/>
      <c r="H194" s="382"/>
      <c r="I194" s="414"/>
      <c r="J194" s="415"/>
      <c r="K194" s="415"/>
      <c r="L194" s="415"/>
      <c r="M194" s="415"/>
      <c r="N194" s="415"/>
      <c r="O194" s="415"/>
      <c r="P194" s="415"/>
      <c r="Q194" s="415"/>
      <c r="R194" s="415"/>
      <c r="S194" s="415"/>
      <c r="T194" s="415"/>
      <c r="U194" s="415"/>
      <c r="V194" s="415"/>
      <c r="W194" s="415"/>
      <c r="X194" s="418"/>
      <c r="Y194" s="419"/>
      <c r="Z194" s="419"/>
      <c r="AA194" s="419"/>
      <c r="AB194" s="419"/>
      <c r="AC194" s="419"/>
      <c r="AD194" s="419"/>
      <c r="AE194" s="419"/>
      <c r="AF194" s="419"/>
      <c r="AG194" s="419"/>
      <c r="AH194" s="419"/>
      <c r="AI194" s="419"/>
      <c r="AJ194" s="419"/>
      <c r="AK194" s="419"/>
      <c r="AL194" s="420"/>
      <c r="AM194" s="286"/>
    </row>
    <row r="195" spans="2:48" s="27" customFormat="1" ht="12" customHeight="1">
      <c r="B195" s="404"/>
      <c r="C195" s="405"/>
      <c r="D195" s="405"/>
      <c r="E195" s="405"/>
      <c r="F195" s="405"/>
      <c r="G195" s="405"/>
      <c r="H195" s="405"/>
      <c r="I195" s="416"/>
      <c r="J195" s="417"/>
      <c r="K195" s="417"/>
      <c r="L195" s="417"/>
      <c r="M195" s="417"/>
      <c r="N195" s="417"/>
      <c r="O195" s="417"/>
      <c r="P195" s="417"/>
      <c r="Q195" s="417"/>
      <c r="R195" s="417"/>
      <c r="S195" s="417"/>
      <c r="T195" s="417"/>
      <c r="U195" s="417"/>
      <c r="V195" s="417"/>
      <c r="W195" s="417"/>
      <c r="X195" s="421"/>
      <c r="Y195" s="422"/>
      <c r="Z195" s="422"/>
      <c r="AA195" s="422"/>
      <c r="AB195" s="422"/>
      <c r="AC195" s="422"/>
      <c r="AD195" s="422"/>
      <c r="AE195" s="422"/>
      <c r="AF195" s="422"/>
      <c r="AG195" s="422"/>
      <c r="AH195" s="422"/>
      <c r="AI195" s="422"/>
      <c r="AJ195" s="422"/>
      <c r="AK195" s="422"/>
      <c r="AL195" s="423"/>
      <c r="AM195" s="286"/>
    </row>
    <row r="196" spans="2:48" s="27" customFormat="1" ht="13.5" customHeight="1">
      <c r="B196" s="403" t="s">
        <v>39</v>
      </c>
      <c r="C196" s="382"/>
      <c r="D196" s="382"/>
      <c r="E196" s="382"/>
      <c r="F196" s="382"/>
      <c r="G196" s="382"/>
      <c r="H196" s="382"/>
      <c r="I196" s="403"/>
      <c r="J196" s="382"/>
      <c r="K196" s="382" t="s">
        <v>63</v>
      </c>
      <c r="L196" s="382"/>
      <c r="M196" s="382"/>
      <c r="N196" s="382"/>
      <c r="O196" s="424" t="s">
        <v>92</v>
      </c>
      <c r="P196" s="424"/>
      <c r="Q196" s="424"/>
      <c r="R196" s="424"/>
      <c r="S196" s="424"/>
      <c r="T196" s="424"/>
      <c r="U196" s="73"/>
      <c r="V196" s="73"/>
      <c r="W196" s="73"/>
      <c r="X196" s="403"/>
      <c r="Y196" s="382"/>
      <c r="Z196" s="382" t="s">
        <v>63</v>
      </c>
      <c r="AA196" s="382"/>
      <c r="AB196" s="382"/>
      <c r="AC196" s="382"/>
      <c r="AD196" s="424" t="s">
        <v>92</v>
      </c>
      <c r="AE196" s="424"/>
      <c r="AF196" s="424"/>
      <c r="AG196" s="424"/>
      <c r="AH196" s="424"/>
      <c r="AI196" s="424"/>
      <c r="AJ196" s="73"/>
      <c r="AK196" s="73"/>
      <c r="AL196" s="74"/>
      <c r="AM196" s="300"/>
    </row>
    <row r="197" spans="2:48" s="27" customFormat="1" ht="13.5" customHeight="1">
      <c r="B197" s="404"/>
      <c r="C197" s="405"/>
      <c r="D197" s="405"/>
      <c r="E197" s="405"/>
      <c r="F197" s="405"/>
      <c r="G197" s="405"/>
      <c r="H197" s="405"/>
      <c r="I197" s="404"/>
      <c r="J197" s="405"/>
      <c r="K197" s="405"/>
      <c r="L197" s="405"/>
      <c r="M197" s="405"/>
      <c r="N197" s="405"/>
      <c r="O197" s="425"/>
      <c r="P197" s="425"/>
      <c r="Q197" s="425"/>
      <c r="R197" s="425"/>
      <c r="S197" s="425"/>
      <c r="T197" s="425"/>
      <c r="U197" s="75"/>
      <c r="V197" s="75"/>
      <c r="W197" s="75"/>
      <c r="X197" s="404"/>
      <c r="Y197" s="405"/>
      <c r="Z197" s="405"/>
      <c r="AA197" s="405"/>
      <c r="AB197" s="405"/>
      <c r="AC197" s="405"/>
      <c r="AD197" s="425"/>
      <c r="AE197" s="425"/>
      <c r="AF197" s="425"/>
      <c r="AG197" s="425"/>
      <c r="AH197" s="425"/>
      <c r="AI197" s="425"/>
      <c r="AJ197" s="75"/>
      <c r="AK197" s="75"/>
      <c r="AL197" s="76"/>
      <c r="AM197" s="300"/>
    </row>
    <row r="198" spans="2:48" s="27" customFormat="1" ht="13.5" customHeight="1">
      <c r="B198" s="399" t="s">
        <v>40</v>
      </c>
      <c r="C198" s="400"/>
      <c r="D198" s="400"/>
      <c r="E198" s="400"/>
      <c r="F198" s="400"/>
      <c r="G198" s="400"/>
      <c r="H198" s="400"/>
      <c r="I198" s="403"/>
      <c r="J198" s="382"/>
      <c r="K198" s="48" t="s">
        <v>0</v>
      </c>
      <c r="L198" s="406" t="s">
        <v>41</v>
      </c>
      <c r="M198" s="406"/>
      <c r="N198" s="406"/>
      <c r="O198" s="406"/>
      <c r="P198" s="406"/>
      <c r="Q198" s="406"/>
      <c r="R198" s="406"/>
      <c r="S198" s="406"/>
      <c r="T198" s="406"/>
      <c r="U198" s="406"/>
      <c r="V198" s="406"/>
      <c r="W198" s="407"/>
      <c r="X198" s="408"/>
      <c r="Y198" s="409"/>
      <c r="Z198" s="48" t="s">
        <v>0</v>
      </c>
      <c r="AA198" s="406" t="s">
        <v>41</v>
      </c>
      <c r="AB198" s="406"/>
      <c r="AC198" s="406"/>
      <c r="AD198" s="406"/>
      <c r="AE198" s="406"/>
      <c r="AF198" s="406"/>
      <c r="AG198" s="406"/>
      <c r="AH198" s="406"/>
      <c r="AI198" s="406"/>
      <c r="AJ198" s="406"/>
      <c r="AK198" s="406"/>
      <c r="AL198" s="407"/>
      <c r="AM198" s="301"/>
    </row>
    <row r="199" spans="2:48" s="27" customFormat="1" ht="13.5" customHeight="1">
      <c r="B199" s="401"/>
      <c r="C199" s="402"/>
      <c r="D199" s="402"/>
      <c r="E199" s="402"/>
      <c r="F199" s="402"/>
      <c r="G199" s="402"/>
      <c r="H199" s="402"/>
      <c r="I199" s="404"/>
      <c r="J199" s="405"/>
      <c r="K199" s="49" t="s">
        <v>0</v>
      </c>
      <c r="L199" s="412" t="s">
        <v>42</v>
      </c>
      <c r="M199" s="412"/>
      <c r="N199" s="412"/>
      <c r="O199" s="412"/>
      <c r="P199" s="412"/>
      <c r="Q199" s="412"/>
      <c r="R199" s="412"/>
      <c r="S199" s="412"/>
      <c r="T199" s="412"/>
      <c r="U199" s="412"/>
      <c r="V199" s="412"/>
      <c r="W199" s="413"/>
      <c r="X199" s="410"/>
      <c r="Y199" s="411"/>
      <c r="Z199" s="49" t="s">
        <v>0</v>
      </c>
      <c r="AA199" s="412" t="s">
        <v>42</v>
      </c>
      <c r="AB199" s="412"/>
      <c r="AC199" s="412"/>
      <c r="AD199" s="412"/>
      <c r="AE199" s="412"/>
      <c r="AF199" s="412"/>
      <c r="AG199" s="412"/>
      <c r="AH199" s="412"/>
      <c r="AI199" s="412"/>
      <c r="AJ199" s="412"/>
      <c r="AK199" s="412"/>
      <c r="AL199" s="413"/>
      <c r="AM199" s="301"/>
    </row>
    <row r="200" spans="2:48" s="27" customFormat="1" ht="15" customHeight="1">
      <c r="B200" s="382" t="s">
        <v>47</v>
      </c>
      <c r="C200" s="382"/>
      <c r="D200" s="27" t="s">
        <v>64</v>
      </c>
    </row>
    <row r="201" spans="2:48" s="27" customFormat="1" ht="15" customHeight="1">
      <c r="D201" s="63" t="s">
        <v>65</v>
      </c>
    </row>
    <row r="202" spans="2:48" s="27" customFormat="1" ht="13.5" customHeight="1">
      <c r="B202" s="24" t="s">
        <v>89</v>
      </c>
    </row>
    <row r="203" spans="2:48" s="27" customFormat="1" ht="13.5" customHeight="1">
      <c r="B203" s="383" t="s">
        <v>24</v>
      </c>
      <c r="C203" s="364"/>
      <c r="D203" s="364"/>
      <c r="E203" s="364"/>
      <c r="F203" s="364"/>
      <c r="G203" s="384"/>
      <c r="H203" s="383" t="s">
        <v>25</v>
      </c>
      <c r="I203" s="364"/>
      <c r="J203" s="364"/>
      <c r="K203" s="384"/>
      <c r="L203" s="383" t="s">
        <v>26</v>
      </c>
      <c r="M203" s="364"/>
      <c r="N203" s="364"/>
      <c r="O203" s="364"/>
      <c r="P203" s="364"/>
      <c r="Q203" s="384"/>
      <c r="R203" s="390" t="s">
        <v>66</v>
      </c>
      <c r="S203" s="391"/>
      <c r="T203" s="391"/>
      <c r="U203" s="391"/>
      <c r="V203" s="391"/>
      <c r="W203" s="391"/>
      <c r="X203" s="391"/>
      <c r="Y203" s="391"/>
      <c r="Z203" s="391"/>
      <c r="AA203" s="392"/>
      <c r="AB203" s="383" t="s">
        <v>67</v>
      </c>
      <c r="AC203" s="364"/>
      <c r="AD203" s="364"/>
      <c r="AE203" s="364"/>
      <c r="AF203" s="364"/>
      <c r="AG203" s="364"/>
      <c r="AH203" s="364"/>
      <c r="AI203" s="364"/>
      <c r="AJ203" s="364"/>
      <c r="AK203" s="364"/>
      <c r="AL203" s="384"/>
      <c r="AM203" s="302"/>
    </row>
    <row r="204" spans="2:48" s="27" customFormat="1" ht="16.5" customHeight="1">
      <c r="B204" s="385"/>
      <c r="C204" s="366"/>
      <c r="D204" s="366"/>
      <c r="E204" s="366"/>
      <c r="F204" s="366"/>
      <c r="G204" s="386"/>
      <c r="H204" s="385"/>
      <c r="I204" s="366"/>
      <c r="J204" s="366"/>
      <c r="K204" s="386"/>
      <c r="L204" s="385"/>
      <c r="M204" s="366"/>
      <c r="N204" s="366"/>
      <c r="O204" s="366"/>
      <c r="P204" s="366"/>
      <c r="Q204" s="386"/>
      <c r="R204" s="393"/>
      <c r="S204" s="394"/>
      <c r="T204" s="394"/>
      <c r="U204" s="394"/>
      <c r="V204" s="394"/>
      <c r="W204" s="394"/>
      <c r="X204" s="394"/>
      <c r="Y204" s="394"/>
      <c r="Z204" s="394"/>
      <c r="AA204" s="395"/>
      <c r="AB204" s="385"/>
      <c r="AC204" s="366"/>
      <c r="AD204" s="366"/>
      <c r="AE204" s="366"/>
      <c r="AF204" s="366"/>
      <c r="AG204" s="366"/>
      <c r="AH204" s="366"/>
      <c r="AI204" s="366"/>
      <c r="AJ204" s="366"/>
      <c r="AK204" s="366"/>
      <c r="AL204" s="386"/>
      <c r="AM204" s="302"/>
      <c r="AP204" s="843" t="s">
        <v>322</v>
      </c>
      <c r="AQ204" s="843"/>
      <c r="AR204" s="843"/>
      <c r="AS204" s="843"/>
      <c r="AT204" s="843"/>
      <c r="AU204" s="843"/>
      <c r="AV204" s="843"/>
    </row>
    <row r="205" spans="2:48" s="27" customFormat="1" ht="15" customHeight="1">
      <c r="B205" s="387"/>
      <c r="C205" s="388"/>
      <c r="D205" s="388"/>
      <c r="E205" s="388"/>
      <c r="F205" s="388"/>
      <c r="G205" s="389"/>
      <c r="H205" s="387"/>
      <c r="I205" s="388"/>
      <c r="J205" s="388"/>
      <c r="K205" s="389"/>
      <c r="L205" s="387"/>
      <c r="M205" s="388"/>
      <c r="N205" s="388"/>
      <c r="O205" s="388"/>
      <c r="P205" s="388"/>
      <c r="Q205" s="389"/>
      <c r="R205" s="396" t="s">
        <v>68</v>
      </c>
      <c r="S205" s="397"/>
      <c r="T205" s="397"/>
      <c r="U205" s="397"/>
      <c r="V205" s="397"/>
      <c r="W205" s="397"/>
      <c r="X205" s="397"/>
      <c r="Y205" s="396" t="s">
        <v>69</v>
      </c>
      <c r="Z205" s="397"/>
      <c r="AA205" s="398"/>
      <c r="AB205" s="387"/>
      <c r="AC205" s="388"/>
      <c r="AD205" s="388"/>
      <c r="AE205" s="388"/>
      <c r="AF205" s="388"/>
      <c r="AG205" s="388"/>
      <c r="AH205" s="388"/>
      <c r="AI205" s="388"/>
      <c r="AJ205" s="388"/>
      <c r="AK205" s="388"/>
      <c r="AL205" s="389"/>
      <c r="AM205" s="302"/>
      <c r="AN205" s="21"/>
      <c r="AP205" s="843"/>
      <c r="AQ205" s="843"/>
      <c r="AR205" s="843"/>
      <c r="AS205" s="843"/>
      <c r="AT205" s="843"/>
      <c r="AU205" s="843"/>
      <c r="AV205" s="843"/>
    </row>
    <row r="206" spans="2:48" s="27" customFormat="1" ht="37.5" customHeight="1">
      <c r="B206" s="369"/>
      <c r="C206" s="369"/>
      <c r="D206" s="369"/>
      <c r="E206" s="369"/>
      <c r="F206" s="369"/>
      <c r="G206" s="369"/>
      <c r="H206" s="370"/>
      <c r="I206" s="371"/>
      <c r="J206" s="371"/>
      <c r="K206" s="372"/>
      <c r="L206" s="376"/>
      <c r="M206" s="376"/>
      <c r="N206" s="376"/>
      <c r="O206" s="376"/>
      <c r="P206" s="376"/>
      <c r="Q206" s="376"/>
      <c r="R206" s="377"/>
      <c r="S206" s="378"/>
      <c r="T206" s="378"/>
      <c r="U206" s="378"/>
      <c r="V206" s="378"/>
      <c r="W206" s="378"/>
      <c r="X206" s="378"/>
      <c r="Y206" s="379" t="s">
        <v>27</v>
      </c>
      <c r="Z206" s="380"/>
      <c r="AA206" s="381"/>
      <c r="AB206" s="379"/>
      <c r="AC206" s="380"/>
      <c r="AD206" s="380"/>
      <c r="AE206" s="380"/>
      <c r="AF206" s="380"/>
      <c r="AG206" s="380"/>
      <c r="AH206" s="380"/>
      <c r="AI206" s="380"/>
      <c r="AJ206" s="380"/>
      <c r="AK206" s="380"/>
      <c r="AL206" s="381"/>
      <c r="AM206" s="302"/>
      <c r="AN206" s="21"/>
      <c r="AP206" s="843"/>
      <c r="AQ206" s="843"/>
      <c r="AR206" s="843"/>
      <c r="AS206" s="843"/>
      <c r="AT206" s="843"/>
      <c r="AU206" s="843"/>
      <c r="AV206" s="843"/>
    </row>
    <row r="207" spans="2:48" s="27" customFormat="1" ht="37.5" customHeight="1">
      <c r="B207" s="369"/>
      <c r="C207" s="369"/>
      <c r="D207" s="369"/>
      <c r="E207" s="369"/>
      <c r="F207" s="369"/>
      <c r="G207" s="369"/>
      <c r="H207" s="373"/>
      <c r="I207" s="374"/>
      <c r="J207" s="374"/>
      <c r="K207" s="375"/>
      <c r="L207" s="376"/>
      <c r="M207" s="376"/>
      <c r="N207" s="376"/>
      <c r="O207" s="376"/>
      <c r="P207" s="376"/>
      <c r="Q207" s="376"/>
      <c r="R207" s="377"/>
      <c r="S207" s="378"/>
      <c r="T207" s="378"/>
      <c r="U207" s="378"/>
      <c r="V207" s="378"/>
      <c r="W207" s="378"/>
      <c r="X207" s="378"/>
      <c r="Y207" s="379" t="s">
        <v>27</v>
      </c>
      <c r="Z207" s="380"/>
      <c r="AA207" s="381"/>
      <c r="AB207" s="379"/>
      <c r="AC207" s="380"/>
      <c r="AD207" s="380"/>
      <c r="AE207" s="380"/>
      <c r="AF207" s="380"/>
      <c r="AG207" s="380"/>
      <c r="AH207" s="380"/>
      <c r="AI207" s="380"/>
      <c r="AJ207" s="380"/>
      <c r="AK207" s="380"/>
      <c r="AL207" s="381"/>
      <c r="AM207" s="302"/>
      <c r="AN207" s="21"/>
      <c r="AP207" s="843"/>
      <c r="AQ207" s="843"/>
      <c r="AR207" s="843"/>
      <c r="AS207" s="843"/>
      <c r="AT207" s="843"/>
      <c r="AU207" s="843"/>
      <c r="AV207" s="843"/>
    </row>
    <row r="208" spans="2:48" s="30" customFormat="1" ht="15" customHeight="1">
      <c r="B208" s="364" t="s">
        <v>28</v>
      </c>
      <c r="C208" s="364"/>
      <c r="D208" s="365" t="s">
        <v>70</v>
      </c>
      <c r="E208" s="365"/>
      <c r="F208" s="365"/>
      <c r="G208" s="365"/>
      <c r="H208" s="365"/>
      <c r="I208" s="365"/>
      <c r="J208" s="365"/>
      <c r="K208" s="365"/>
      <c r="L208" s="365"/>
      <c r="M208" s="365"/>
      <c r="N208" s="365"/>
      <c r="O208" s="365"/>
      <c r="P208" s="365"/>
      <c r="Q208" s="365"/>
      <c r="R208" s="365"/>
      <c r="S208" s="365"/>
      <c r="T208" s="365"/>
      <c r="U208" s="365"/>
      <c r="V208" s="365"/>
      <c r="W208" s="365"/>
      <c r="X208" s="365"/>
      <c r="Y208" s="365"/>
      <c r="Z208" s="365"/>
      <c r="AA208" s="365"/>
      <c r="AB208" s="365"/>
      <c r="AC208" s="365"/>
      <c r="AD208" s="365"/>
      <c r="AE208" s="365"/>
      <c r="AF208" s="365"/>
      <c r="AG208" s="365"/>
      <c r="AH208" s="365"/>
      <c r="AI208" s="365"/>
      <c r="AJ208" s="365"/>
      <c r="AK208" s="365"/>
      <c r="AL208" s="365"/>
      <c r="AM208" s="303"/>
      <c r="AN208" s="21"/>
    </row>
    <row r="209" spans="2:39">
      <c r="B209" s="366"/>
      <c r="C209" s="366"/>
      <c r="D209" s="367" t="s">
        <v>71</v>
      </c>
      <c r="E209" s="367"/>
      <c r="F209" s="367"/>
      <c r="G209" s="367"/>
      <c r="H209" s="367"/>
      <c r="I209" s="367"/>
      <c r="J209" s="367"/>
      <c r="K209" s="367"/>
      <c r="L209" s="367"/>
      <c r="M209" s="367"/>
      <c r="N209" s="367"/>
      <c r="O209" s="367"/>
      <c r="P209" s="367"/>
      <c r="Q209" s="367"/>
      <c r="R209" s="367"/>
      <c r="S209" s="367"/>
      <c r="T209" s="367"/>
      <c r="U209" s="367"/>
      <c r="V209" s="367"/>
      <c r="W209" s="367"/>
      <c r="X209" s="367"/>
      <c r="Y209" s="367"/>
      <c r="Z209" s="367"/>
      <c r="AA209" s="367"/>
      <c r="AB209" s="367"/>
      <c r="AC209" s="367"/>
      <c r="AD209" s="367"/>
      <c r="AE209" s="367"/>
      <c r="AF209" s="367"/>
      <c r="AG209" s="367"/>
      <c r="AH209" s="367"/>
      <c r="AI209" s="367"/>
      <c r="AJ209" s="367"/>
      <c r="AK209" s="367"/>
      <c r="AL209" s="367"/>
      <c r="AM209" s="248"/>
    </row>
    <row r="210" spans="2:39">
      <c r="B210" s="77"/>
      <c r="C210" s="77"/>
      <c r="D210" s="367"/>
      <c r="E210" s="367"/>
      <c r="F210" s="367"/>
      <c r="G210" s="367"/>
      <c r="H210" s="367"/>
      <c r="I210" s="367"/>
      <c r="J210" s="367"/>
      <c r="K210" s="367"/>
      <c r="L210" s="367"/>
      <c r="M210" s="367"/>
      <c r="N210" s="367"/>
      <c r="O210" s="367"/>
      <c r="P210" s="367"/>
      <c r="Q210" s="367"/>
      <c r="R210" s="367"/>
      <c r="S210" s="367"/>
      <c r="T210" s="367"/>
      <c r="U210" s="367"/>
      <c r="V210" s="367"/>
      <c r="W210" s="367"/>
      <c r="X210" s="367"/>
      <c r="Y210" s="367"/>
      <c r="Z210" s="367"/>
      <c r="AA210" s="367"/>
      <c r="AB210" s="367"/>
      <c r="AC210" s="367"/>
      <c r="AD210" s="367"/>
      <c r="AE210" s="367"/>
      <c r="AF210" s="367"/>
      <c r="AG210" s="367"/>
      <c r="AH210" s="367"/>
      <c r="AI210" s="367"/>
      <c r="AJ210" s="367"/>
      <c r="AK210" s="367"/>
      <c r="AL210" s="367"/>
      <c r="AM210" s="248"/>
    </row>
    <row r="211" spans="2:39" ht="13.5" customHeight="1">
      <c r="B211" s="78"/>
      <c r="C211" s="78"/>
      <c r="D211" s="368" t="s">
        <v>72</v>
      </c>
      <c r="E211" s="368"/>
      <c r="F211" s="368"/>
      <c r="G211" s="368"/>
      <c r="H211" s="368"/>
      <c r="I211" s="368"/>
      <c r="J211" s="368"/>
      <c r="K211" s="368"/>
      <c r="L211" s="368"/>
      <c r="M211" s="368"/>
      <c r="N211" s="368"/>
      <c r="O211" s="368"/>
      <c r="P211" s="368"/>
      <c r="Q211" s="368"/>
      <c r="R211" s="368"/>
      <c r="S211" s="368"/>
      <c r="T211" s="368"/>
      <c r="U211" s="368"/>
      <c r="V211" s="368"/>
      <c r="W211" s="368"/>
      <c r="X211" s="368"/>
      <c r="Y211" s="368"/>
      <c r="Z211" s="368"/>
      <c r="AA211" s="368"/>
      <c r="AB211" s="368"/>
      <c r="AC211" s="368"/>
      <c r="AD211" s="368"/>
      <c r="AE211" s="368"/>
      <c r="AF211" s="368"/>
      <c r="AG211" s="368"/>
      <c r="AH211" s="368"/>
      <c r="AI211" s="368"/>
      <c r="AJ211" s="368"/>
      <c r="AK211" s="368"/>
      <c r="AL211" s="368"/>
      <c r="AM211" s="249"/>
    </row>
    <row r="212" spans="2:39">
      <c r="B212" s="30"/>
      <c r="C212" s="30"/>
      <c r="D212" s="368"/>
      <c r="E212" s="368"/>
      <c r="F212" s="368"/>
      <c r="G212" s="368"/>
      <c r="H212" s="368"/>
      <c r="I212" s="368"/>
      <c r="J212" s="368"/>
      <c r="K212" s="368"/>
      <c r="L212" s="368"/>
      <c r="M212" s="368"/>
      <c r="N212" s="368"/>
      <c r="O212" s="368"/>
      <c r="P212" s="368"/>
      <c r="Q212" s="368"/>
      <c r="R212" s="368"/>
      <c r="S212" s="368"/>
      <c r="T212" s="368"/>
      <c r="U212" s="368"/>
      <c r="V212" s="368"/>
      <c r="W212" s="368"/>
      <c r="X212" s="368"/>
      <c r="Y212" s="368"/>
      <c r="Z212" s="368"/>
      <c r="AA212" s="368"/>
      <c r="AB212" s="368"/>
      <c r="AC212" s="368"/>
      <c r="AD212" s="368"/>
      <c r="AE212" s="368"/>
      <c r="AF212" s="368"/>
      <c r="AG212" s="368"/>
      <c r="AH212" s="368"/>
      <c r="AI212" s="368"/>
      <c r="AJ212" s="368"/>
      <c r="AK212" s="368"/>
      <c r="AL212" s="368"/>
      <c r="AM212" s="249"/>
    </row>
  </sheetData>
  <sheetProtection formatCells="0" formatColumns="0" insertColumns="0" insertRows="0" insertHyperlinks="0" deleteColumns="0" deleteRows="0" selectLockedCells="1" sort="0" autoFilter="0" pivotTables="0"/>
  <mergeCells count="799">
    <mergeCell ref="AP20:AV32"/>
    <mergeCell ref="AP43:AV44"/>
    <mergeCell ref="AP204:AV207"/>
    <mergeCell ref="AO60:AP62"/>
    <mergeCell ref="AP63:AP64"/>
    <mergeCell ref="AP67:AP68"/>
    <mergeCell ref="AP69:AP70"/>
    <mergeCell ref="AP71:AP72"/>
    <mergeCell ref="AP73:AP74"/>
    <mergeCell ref="AP75:AP76"/>
    <mergeCell ref="AP77:AP78"/>
    <mergeCell ref="AP79:AP80"/>
    <mergeCell ref="AP65:AP66"/>
    <mergeCell ref="AP81:AP82"/>
    <mergeCell ref="B15:B16"/>
    <mergeCell ref="C15:Q16"/>
    <mergeCell ref="B17:B18"/>
    <mergeCell ref="C17:Q18"/>
    <mergeCell ref="T15:T16"/>
    <mergeCell ref="U15:AI16"/>
    <mergeCell ref="T17:T18"/>
    <mergeCell ref="U17:AI18"/>
    <mergeCell ref="AC63:AE64"/>
    <mergeCell ref="AC65:AE66"/>
    <mergeCell ref="AC67:AE68"/>
    <mergeCell ref="AF63:AH64"/>
    <mergeCell ref="AF65:AH66"/>
    <mergeCell ref="AF67:AH68"/>
    <mergeCell ref="AC61:AE62"/>
    <mergeCell ref="AF61:AH62"/>
    <mergeCell ref="K60:V60"/>
    <mergeCell ref="AH79:AL80"/>
    <mergeCell ref="B81:C82"/>
    <mergeCell ref="D81:J82"/>
    <mergeCell ref="K81:N82"/>
    <mergeCell ref="O81:R82"/>
    <mergeCell ref="S81:U82"/>
    <mergeCell ref="AD172:AH173"/>
    <mergeCell ref="AB172:AC173"/>
    <mergeCell ref="X172:AA173"/>
    <mergeCell ref="T172:W173"/>
    <mergeCell ref="P172:S173"/>
    <mergeCell ref="Q10:AA12"/>
    <mergeCell ref="B154:B155"/>
    <mergeCell ref="C154:H155"/>
    <mergeCell ref="B21:N22"/>
    <mergeCell ref="O21:Z22"/>
    <mergeCell ref="AA21:AL22"/>
    <mergeCell ref="B23:F24"/>
    <mergeCell ref="G23:J24"/>
    <mergeCell ref="K23:N24"/>
    <mergeCell ref="O23:R24"/>
    <mergeCell ref="S23:V24"/>
    <mergeCell ref="W23:Z24"/>
    <mergeCell ref="AA23:AD24"/>
    <mergeCell ref="AE23:AH24"/>
    <mergeCell ref="AI23:AL24"/>
    <mergeCell ref="B25:F26"/>
    <mergeCell ref="G25:J26"/>
    <mergeCell ref="K25:N26"/>
    <mergeCell ref="O25:R26"/>
    <mergeCell ref="T170:W171"/>
    <mergeCell ref="P170:S171"/>
    <mergeCell ref="M170:O171"/>
    <mergeCell ref="I170:L171"/>
    <mergeCell ref="C170:H171"/>
    <mergeCell ref="A156:A179"/>
    <mergeCell ref="A180:A181"/>
    <mergeCell ref="T156:W157"/>
    <mergeCell ref="AD168:AH169"/>
    <mergeCell ref="AB168:AC169"/>
    <mergeCell ref="X168:AA169"/>
    <mergeCell ref="T168:W169"/>
    <mergeCell ref="P168:S169"/>
    <mergeCell ref="M168:O169"/>
    <mergeCell ref="I168:L169"/>
    <mergeCell ref="C168:H169"/>
    <mergeCell ref="AD166:AH167"/>
    <mergeCell ref="AB166:AC167"/>
    <mergeCell ref="X166:AA167"/>
    <mergeCell ref="T166:W167"/>
    <mergeCell ref="P166:S167"/>
    <mergeCell ref="M166:O167"/>
    <mergeCell ref="I166:L167"/>
    <mergeCell ref="C166:H167"/>
    <mergeCell ref="H86:T87"/>
    <mergeCell ref="U86:X87"/>
    <mergeCell ref="Q63:S64"/>
    <mergeCell ref="Q65:S66"/>
    <mergeCell ref="Q67:S68"/>
    <mergeCell ref="AI63:AK64"/>
    <mergeCell ref="AL63:AN64"/>
    <mergeCell ref="C156:H157"/>
    <mergeCell ref="Q61:S62"/>
    <mergeCell ref="AD108:AF109"/>
    <mergeCell ref="AG108:AL108"/>
    <mergeCell ref="AG109:AL109"/>
    <mergeCell ref="B108:C109"/>
    <mergeCell ref="D108:D109"/>
    <mergeCell ref="E108:G109"/>
    <mergeCell ref="H108:T109"/>
    <mergeCell ref="U108:V109"/>
    <mergeCell ref="W108:X109"/>
    <mergeCell ref="Y108:Y109"/>
    <mergeCell ref="Z108:AB109"/>
    <mergeCell ref="AC108:AC109"/>
    <mergeCell ref="AD104:AF105"/>
    <mergeCell ref="AG104:AL104"/>
    <mergeCell ref="AG105:AL105"/>
    <mergeCell ref="AD106:AF107"/>
    <mergeCell ref="AG106:AL106"/>
    <mergeCell ref="AG107:AL107"/>
    <mergeCell ref="B104:C105"/>
    <mergeCell ref="D104:D105"/>
    <mergeCell ref="E104:G105"/>
    <mergeCell ref="H104:T105"/>
    <mergeCell ref="U104:V105"/>
    <mergeCell ref="W104:X105"/>
    <mergeCell ref="Y104:Y105"/>
    <mergeCell ref="Z104:AB105"/>
    <mergeCell ref="AC104:AC105"/>
    <mergeCell ref="B106:C107"/>
    <mergeCell ref="D106:D107"/>
    <mergeCell ref="E106:G107"/>
    <mergeCell ref="H106:T107"/>
    <mergeCell ref="U106:V107"/>
    <mergeCell ref="W106:X107"/>
    <mergeCell ref="Y106:Y107"/>
    <mergeCell ref="Z106:AB107"/>
    <mergeCell ref="AC106:AC107"/>
    <mergeCell ref="AG101:AL101"/>
    <mergeCell ref="B102:C103"/>
    <mergeCell ref="D102:D103"/>
    <mergeCell ref="E102:G103"/>
    <mergeCell ref="H102:T103"/>
    <mergeCell ref="U102:V103"/>
    <mergeCell ref="W102:X103"/>
    <mergeCell ref="Y102:Y103"/>
    <mergeCell ref="Z102:AB103"/>
    <mergeCell ref="AC102:AC103"/>
    <mergeCell ref="AD102:AF103"/>
    <mergeCell ref="AG102:AL102"/>
    <mergeCell ref="AG103:AL103"/>
    <mergeCell ref="B100:C101"/>
    <mergeCell ref="D100:D101"/>
    <mergeCell ref="E100:G101"/>
    <mergeCell ref="H100:T101"/>
    <mergeCell ref="U100:V101"/>
    <mergeCell ref="W100:X101"/>
    <mergeCell ref="Y100:Y101"/>
    <mergeCell ref="Z100:AB101"/>
    <mergeCell ref="AC100:AC101"/>
    <mergeCell ref="AG97:AL97"/>
    <mergeCell ref="AR135:AS135"/>
    <mergeCell ref="AT135:AU135"/>
    <mergeCell ref="AV135:AW135"/>
    <mergeCell ref="AX135:AY135"/>
    <mergeCell ref="B98:C99"/>
    <mergeCell ref="D98:D99"/>
    <mergeCell ref="E98:G99"/>
    <mergeCell ref="H98:T99"/>
    <mergeCell ref="U98:V99"/>
    <mergeCell ref="W98:X99"/>
    <mergeCell ref="Y98:Y99"/>
    <mergeCell ref="Z98:AB99"/>
    <mergeCell ref="AC98:AC99"/>
    <mergeCell ref="AD98:AF99"/>
    <mergeCell ref="AG98:AL98"/>
    <mergeCell ref="AG99:AL99"/>
    <mergeCell ref="AX125:AY125"/>
    <mergeCell ref="AD133:AF134"/>
    <mergeCell ref="AG133:AI134"/>
    <mergeCell ref="AJ133:AL134"/>
    <mergeCell ref="B135:C136"/>
    <mergeCell ref="AD100:AF101"/>
    <mergeCell ref="AG100:AL100"/>
    <mergeCell ref="AR137:AS137"/>
    <mergeCell ref="AT137:AU137"/>
    <mergeCell ref="AV137:AW137"/>
    <mergeCell ref="AX137:AY137"/>
    <mergeCell ref="B96:C97"/>
    <mergeCell ref="D96:D97"/>
    <mergeCell ref="E96:G97"/>
    <mergeCell ref="H96:T97"/>
    <mergeCell ref="U96:V97"/>
    <mergeCell ref="W96:X97"/>
    <mergeCell ref="Y96:Y97"/>
    <mergeCell ref="Z96:AB97"/>
    <mergeCell ref="AC96:AC97"/>
    <mergeCell ref="AR133:AS133"/>
    <mergeCell ref="AT133:AU133"/>
    <mergeCell ref="AV133:AW133"/>
    <mergeCell ref="AX133:AY133"/>
    <mergeCell ref="AV127:AW127"/>
    <mergeCell ref="AX127:AY127"/>
    <mergeCell ref="AR129:AS129"/>
    <mergeCell ref="AT129:AU129"/>
    <mergeCell ref="AV129:AW129"/>
    <mergeCell ref="AX129:AY129"/>
    <mergeCell ref="AV125:AW125"/>
    <mergeCell ref="AG93:AL93"/>
    <mergeCell ref="AR131:AS131"/>
    <mergeCell ref="AT131:AU131"/>
    <mergeCell ref="AV131:AW131"/>
    <mergeCell ref="AX131:AY131"/>
    <mergeCell ref="B94:C95"/>
    <mergeCell ref="D94:D95"/>
    <mergeCell ref="E94:G95"/>
    <mergeCell ref="H94:T95"/>
    <mergeCell ref="U94:V95"/>
    <mergeCell ref="W94:X95"/>
    <mergeCell ref="Y94:Y95"/>
    <mergeCell ref="Z94:AB95"/>
    <mergeCell ref="AC94:AC95"/>
    <mergeCell ref="AD94:AF95"/>
    <mergeCell ref="AG94:AL94"/>
    <mergeCell ref="AG95:AL95"/>
    <mergeCell ref="B92:C93"/>
    <mergeCell ref="D92:D93"/>
    <mergeCell ref="E92:G93"/>
    <mergeCell ref="H92:T93"/>
    <mergeCell ref="U92:V93"/>
    <mergeCell ref="AD96:AF97"/>
    <mergeCell ref="AG96:AL96"/>
    <mergeCell ref="W92:X93"/>
    <mergeCell ref="Y92:Y93"/>
    <mergeCell ref="Z92:AB93"/>
    <mergeCell ref="AC92:AC93"/>
    <mergeCell ref="AD88:AF89"/>
    <mergeCell ref="AG88:AL88"/>
    <mergeCell ref="AG89:AL89"/>
    <mergeCell ref="AR127:AS127"/>
    <mergeCell ref="AT127:AU127"/>
    <mergeCell ref="AD90:AF91"/>
    <mergeCell ref="AG90:AL90"/>
    <mergeCell ref="AG91:AL91"/>
    <mergeCell ref="AR125:AS125"/>
    <mergeCell ref="AT125:AU125"/>
    <mergeCell ref="AD125:AF126"/>
    <mergeCell ref="AG125:AI126"/>
    <mergeCell ref="AJ125:AL126"/>
    <mergeCell ref="AD127:AF128"/>
    <mergeCell ref="AG127:AI128"/>
    <mergeCell ref="AJ127:AL128"/>
    <mergeCell ref="AG118:AI119"/>
    <mergeCell ref="AJ118:AL119"/>
    <mergeCell ref="AD92:AF93"/>
    <mergeCell ref="AG92:AL92"/>
    <mergeCell ref="B90:C91"/>
    <mergeCell ref="D90:D91"/>
    <mergeCell ref="E90:G91"/>
    <mergeCell ref="H90:T91"/>
    <mergeCell ref="U90:V91"/>
    <mergeCell ref="W90:X91"/>
    <mergeCell ref="Y90:Y91"/>
    <mergeCell ref="Z90:AB91"/>
    <mergeCell ref="AC90:AC91"/>
    <mergeCell ref="B88:C89"/>
    <mergeCell ref="D88:D89"/>
    <mergeCell ref="E88:G89"/>
    <mergeCell ref="H88:T89"/>
    <mergeCell ref="U88:V89"/>
    <mergeCell ref="W88:X89"/>
    <mergeCell ref="Y88:Y89"/>
    <mergeCell ref="Z88:AB89"/>
    <mergeCell ref="AC88:AC89"/>
    <mergeCell ref="B84:C87"/>
    <mergeCell ref="D84:X85"/>
    <mergeCell ref="Y84:AF87"/>
    <mergeCell ref="AG84:AL87"/>
    <mergeCell ref="AR123:AS123"/>
    <mergeCell ref="AT123:AU123"/>
    <mergeCell ref="AV123:AW123"/>
    <mergeCell ref="AX123:AY123"/>
    <mergeCell ref="D86:G87"/>
    <mergeCell ref="D116:K117"/>
    <mergeCell ref="M116:Q117"/>
    <mergeCell ref="S116:V117"/>
    <mergeCell ref="W116:Z117"/>
    <mergeCell ref="AA116:AE117"/>
    <mergeCell ref="AF116:AF117"/>
    <mergeCell ref="AG116:AI117"/>
    <mergeCell ref="AJ116:AL117"/>
    <mergeCell ref="B118:C119"/>
    <mergeCell ref="D118:L119"/>
    <mergeCell ref="M118:Q119"/>
    <mergeCell ref="S118:V119"/>
    <mergeCell ref="W118:Z119"/>
    <mergeCell ref="AA118:AE119"/>
    <mergeCell ref="AF118:AF119"/>
    <mergeCell ref="AD145:AF146"/>
    <mergeCell ref="AG145:AI146"/>
    <mergeCell ref="AJ145:AL146"/>
    <mergeCell ref="AR121:AS121"/>
    <mergeCell ref="AT121:AU121"/>
    <mergeCell ref="AV121:AW121"/>
    <mergeCell ref="AX121:AY121"/>
    <mergeCell ref="B145:C146"/>
    <mergeCell ref="D145:G146"/>
    <mergeCell ref="H145:K146"/>
    <mergeCell ref="L145:N146"/>
    <mergeCell ref="O145:Q146"/>
    <mergeCell ref="R145:T146"/>
    <mergeCell ref="U145:W146"/>
    <mergeCell ref="X145:Z146"/>
    <mergeCell ref="AA145:AC146"/>
    <mergeCell ref="AD141:AF142"/>
    <mergeCell ref="AG141:AI142"/>
    <mergeCell ref="AJ141:AL142"/>
    <mergeCell ref="B143:C144"/>
    <mergeCell ref="D143:G144"/>
    <mergeCell ref="H143:K144"/>
    <mergeCell ref="L143:N144"/>
    <mergeCell ref="O143:Q144"/>
    <mergeCell ref="R143:T144"/>
    <mergeCell ref="U143:W144"/>
    <mergeCell ref="X143:Z144"/>
    <mergeCell ref="AA143:AC144"/>
    <mergeCell ref="AD143:AF144"/>
    <mergeCell ref="AG143:AI144"/>
    <mergeCell ref="AJ143:AL144"/>
    <mergeCell ref="B141:C142"/>
    <mergeCell ref="D141:G142"/>
    <mergeCell ref="H141:K142"/>
    <mergeCell ref="L141:N142"/>
    <mergeCell ref="O141:Q142"/>
    <mergeCell ref="R141:T142"/>
    <mergeCell ref="U141:W142"/>
    <mergeCell ref="X141:Z142"/>
    <mergeCell ref="AA141:AC142"/>
    <mergeCell ref="AD137:AF138"/>
    <mergeCell ref="AG137:AI138"/>
    <mergeCell ref="AJ137:AL138"/>
    <mergeCell ref="B139:C140"/>
    <mergeCell ref="D139:G140"/>
    <mergeCell ref="H139:K140"/>
    <mergeCell ref="L139:N140"/>
    <mergeCell ref="O139:Q140"/>
    <mergeCell ref="R139:T140"/>
    <mergeCell ref="U139:W140"/>
    <mergeCell ref="X139:Z140"/>
    <mergeCell ref="AA139:AC140"/>
    <mergeCell ref="AD139:AF140"/>
    <mergeCell ref="AG139:AI140"/>
    <mergeCell ref="AJ139:AL140"/>
    <mergeCell ref="B137:C138"/>
    <mergeCell ref="D137:G138"/>
    <mergeCell ref="H137:K138"/>
    <mergeCell ref="L137:N138"/>
    <mergeCell ref="O137:Q138"/>
    <mergeCell ref="R137:T138"/>
    <mergeCell ref="U137:W138"/>
    <mergeCell ref="X137:Z138"/>
    <mergeCell ref="AA137:AC138"/>
    <mergeCell ref="AG135:AI136"/>
    <mergeCell ref="AJ135:AL136"/>
    <mergeCell ref="B133:C134"/>
    <mergeCell ref="D133:G134"/>
    <mergeCell ref="H133:K134"/>
    <mergeCell ref="L133:N134"/>
    <mergeCell ref="O133:Q134"/>
    <mergeCell ref="R133:T134"/>
    <mergeCell ref="U133:W134"/>
    <mergeCell ref="X133:Z134"/>
    <mergeCell ref="AA133:AC134"/>
    <mergeCell ref="D135:G136"/>
    <mergeCell ref="H135:K136"/>
    <mergeCell ref="L135:N136"/>
    <mergeCell ref="O135:Q136"/>
    <mergeCell ref="R135:T136"/>
    <mergeCell ref="U135:W136"/>
    <mergeCell ref="X135:Z136"/>
    <mergeCell ref="AA135:AC136"/>
    <mergeCell ref="AD135:AF136"/>
    <mergeCell ref="AD129:AF130"/>
    <mergeCell ref="AG129:AI130"/>
    <mergeCell ref="AJ129:AL130"/>
    <mergeCell ref="B131:C132"/>
    <mergeCell ref="D131:G132"/>
    <mergeCell ref="H131:K132"/>
    <mergeCell ref="L131:N132"/>
    <mergeCell ref="O131:Q132"/>
    <mergeCell ref="R131:T132"/>
    <mergeCell ref="U131:W132"/>
    <mergeCell ref="X131:Z132"/>
    <mergeCell ref="AA131:AC132"/>
    <mergeCell ref="AD131:AF132"/>
    <mergeCell ref="AG131:AI132"/>
    <mergeCell ref="AJ131:AL132"/>
    <mergeCell ref="B129:C130"/>
    <mergeCell ref="D129:G130"/>
    <mergeCell ref="H129:K130"/>
    <mergeCell ref="L129:N130"/>
    <mergeCell ref="O129:Q130"/>
    <mergeCell ref="R129:T130"/>
    <mergeCell ref="U129:W130"/>
    <mergeCell ref="X129:Z130"/>
    <mergeCell ref="AA129:AC130"/>
    <mergeCell ref="B127:C128"/>
    <mergeCell ref="D127:G128"/>
    <mergeCell ref="H127:K128"/>
    <mergeCell ref="L127:N128"/>
    <mergeCell ref="O127:Q128"/>
    <mergeCell ref="R127:T128"/>
    <mergeCell ref="U127:W128"/>
    <mergeCell ref="X127:Z128"/>
    <mergeCell ref="AA127:AC128"/>
    <mergeCell ref="B125:C126"/>
    <mergeCell ref="D125:G126"/>
    <mergeCell ref="H125:K126"/>
    <mergeCell ref="L125:N126"/>
    <mergeCell ref="O125:Q126"/>
    <mergeCell ref="R125:T126"/>
    <mergeCell ref="U125:W126"/>
    <mergeCell ref="X125:Z126"/>
    <mergeCell ref="AA125:AC126"/>
    <mergeCell ref="B83:C83"/>
    <mergeCell ref="D83:AL83"/>
    <mergeCell ref="B121:C124"/>
    <mergeCell ref="D121:G121"/>
    <mergeCell ref="H121:AF121"/>
    <mergeCell ref="AG121:AI123"/>
    <mergeCell ref="AJ121:AL124"/>
    <mergeCell ref="D122:G123"/>
    <mergeCell ref="H122:K123"/>
    <mergeCell ref="L122:N123"/>
    <mergeCell ref="O122:Z122"/>
    <mergeCell ref="AA122:AC123"/>
    <mergeCell ref="AD122:AF123"/>
    <mergeCell ref="O123:Q124"/>
    <mergeCell ref="R123:T124"/>
    <mergeCell ref="U123:W124"/>
    <mergeCell ref="X123:Z124"/>
    <mergeCell ref="D124:G124"/>
    <mergeCell ref="H124:K124"/>
    <mergeCell ref="L124:N124"/>
    <mergeCell ref="AA124:AC124"/>
    <mergeCell ref="AD124:AF124"/>
    <mergeCell ref="AG124:AI124"/>
    <mergeCell ref="B116:C117"/>
    <mergeCell ref="V81:X82"/>
    <mergeCell ref="Y81:AA82"/>
    <mergeCell ref="AB81:AD82"/>
    <mergeCell ref="AE81:AG82"/>
    <mergeCell ref="AH81:AL82"/>
    <mergeCell ref="B79:C80"/>
    <mergeCell ref="D79:J80"/>
    <mergeCell ref="K79:N80"/>
    <mergeCell ref="O79:R80"/>
    <mergeCell ref="S79:U80"/>
    <mergeCell ref="V79:X80"/>
    <mergeCell ref="Y79:AA80"/>
    <mergeCell ref="AB79:AD80"/>
    <mergeCell ref="AE79:AG80"/>
    <mergeCell ref="AH75:AL76"/>
    <mergeCell ref="B77:C78"/>
    <mergeCell ref="D77:J78"/>
    <mergeCell ref="K77:N78"/>
    <mergeCell ref="O77:R78"/>
    <mergeCell ref="S77:U78"/>
    <mergeCell ref="V77:X78"/>
    <mergeCell ref="Y77:AA78"/>
    <mergeCell ref="AB77:AD78"/>
    <mergeCell ref="AE77:AG78"/>
    <mergeCell ref="AH77:AL78"/>
    <mergeCell ref="B75:C76"/>
    <mergeCell ref="D75:J76"/>
    <mergeCell ref="K75:N76"/>
    <mergeCell ref="O75:R76"/>
    <mergeCell ref="S75:U76"/>
    <mergeCell ref="V75:X76"/>
    <mergeCell ref="Y75:AA76"/>
    <mergeCell ref="AB75:AD76"/>
    <mergeCell ref="AE75:AG76"/>
    <mergeCell ref="AH71:AL72"/>
    <mergeCell ref="B73:C74"/>
    <mergeCell ref="D73:J74"/>
    <mergeCell ref="K73:N74"/>
    <mergeCell ref="O73:R74"/>
    <mergeCell ref="S73:U74"/>
    <mergeCell ref="V73:X74"/>
    <mergeCell ref="Y73:AA74"/>
    <mergeCell ref="AB73:AD74"/>
    <mergeCell ref="AE73:AG74"/>
    <mergeCell ref="AH73:AL74"/>
    <mergeCell ref="B71:C72"/>
    <mergeCell ref="D71:J72"/>
    <mergeCell ref="K71:N72"/>
    <mergeCell ref="O71:R72"/>
    <mergeCell ref="S71:U72"/>
    <mergeCell ref="V71:X72"/>
    <mergeCell ref="Y71:AA72"/>
    <mergeCell ref="AB71:AD72"/>
    <mergeCell ref="AE71:AG72"/>
    <mergeCell ref="B69:C70"/>
    <mergeCell ref="D69:J70"/>
    <mergeCell ref="K69:N70"/>
    <mergeCell ref="O69:R70"/>
    <mergeCell ref="S69:U70"/>
    <mergeCell ref="V69:X70"/>
    <mergeCell ref="Y69:AA70"/>
    <mergeCell ref="AB69:AD70"/>
    <mergeCell ref="AE69:AG70"/>
    <mergeCell ref="AH69:AL70"/>
    <mergeCell ref="AC60:AH60"/>
    <mergeCell ref="AI61:AK62"/>
    <mergeCell ref="AL61:AN62"/>
    <mergeCell ref="B67:C68"/>
    <mergeCell ref="D67:J68"/>
    <mergeCell ref="K67:M68"/>
    <mergeCell ref="N67:P68"/>
    <mergeCell ref="T67:V68"/>
    <mergeCell ref="W67:Y68"/>
    <mergeCell ref="Z67:AB68"/>
    <mergeCell ref="B65:C66"/>
    <mergeCell ref="D65:J66"/>
    <mergeCell ref="K65:M66"/>
    <mergeCell ref="N65:P66"/>
    <mergeCell ref="T65:V66"/>
    <mergeCell ref="W65:Y66"/>
    <mergeCell ref="Z65:AB66"/>
    <mergeCell ref="AI65:AK66"/>
    <mergeCell ref="AL65:AN66"/>
    <mergeCell ref="AI67:AK68"/>
    <mergeCell ref="AL67:AN68"/>
    <mergeCell ref="AI60:AN60"/>
    <mergeCell ref="B63:C64"/>
    <mergeCell ref="K63:M64"/>
    <mergeCell ref="N63:P64"/>
    <mergeCell ref="T63:V64"/>
    <mergeCell ref="W63:Y64"/>
    <mergeCell ref="Z63:AB64"/>
    <mergeCell ref="B60:C62"/>
    <mergeCell ref="D60:J62"/>
    <mergeCell ref="W60:AB60"/>
    <mergeCell ref="K61:M62"/>
    <mergeCell ref="N61:P62"/>
    <mergeCell ref="T61:V62"/>
    <mergeCell ref="W61:Y62"/>
    <mergeCell ref="Z61:AB62"/>
    <mergeCell ref="B48:B49"/>
    <mergeCell ref="C48:C49"/>
    <mergeCell ref="D48:G49"/>
    <mergeCell ref="H48:H49"/>
    <mergeCell ref="I48:I49"/>
    <mergeCell ref="J48:P49"/>
    <mergeCell ref="Q48:Q49"/>
    <mergeCell ref="R48:R49"/>
    <mergeCell ref="S48:W49"/>
    <mergeCell ref="X48:X49"/>
    <mergeCell ref="Y48:Y49"/>
    <mergeCell ref="Z48:AD49"/>
    <mergeCell ref="AE48:AE49"/>
    <mergeCell ref="AF48:AF49"/>
    <mergeCell ref="AG48:AK49"/>
    <mergeCell ref="B31:N32"/>
    <mergeCell ref="O31:Z32"/>
    <mergeCell ref="AA31:AL32"/>
    <mergeCell ref="B33:F34"/>
    <mergeCell ref="G33:J34"/>
    <mergeCell ref="K33:N34"/>
    <mergeCell ref="O33:T34"/>
    <mergeCell ref="U33:Z34"/>
    <mergeCell ref="K40:Q41"/>
    <mergeCell ref="R40:R41"/>
    <mergeCell ref="T40:Z41"/>
    <mergeCell ref="AA40:AA41"/>
    <mergeCell ref="AB40:AB41"/>
    <mergeCell ref="AC40:AI41"/>
    <mergeCell ref="W44:W45"/>
    <mergeCell ref="X44:X45"/>
    <mergeCell ref="Y44:AF45"/>
    <mergeCell ref="AA33:AF34"/>
    <mergeCell ref="AG33:AL34"/>
    <mergeCell ref="K35:N36"/>
    <mergeCell ref="O35:T36"/>
    <mergeCell ref="U35:Z36"/>
    <mergeCell ref="AA35:AF36"/>
    <mergeCell ref="AG35:AL36"/>
    <mergeCell ref="B42:C42"/>
    <mergeCell ref="B10:C12"/>
    <mergeCell ref="D10:N12"/>
    <mergeCell ref="O10:P12"/>
    <mergeCell ref="B13:C13"/>
    <mergeCell ref="S40:S41"/>
    <mergeCell ref="D40:H41"/>
    <mergeCell ref="I40:I41"/>
    <mergeCell ref="J40:J41"/>
    <mergeCell ref="B40:B41"/>
    <mergeCell ref="C40:C41"/>
    <mergeCell ref="S25:V26"/>
    <mergeCell ref="W25:Z26"/>
    <mergeCell ref="AA25:AD26"/>
    <mergeCell ref="AE25:AH26"/>
    <mergeCell ref="AI25:AL26"/>
    <mergeCell ref="B2:AL2"/>
    <mergeCell ref="B4:C5"/>
    <mergeCell ref="D4:L5"/>
    <mergeCell ref="M4:AB5"/>
    <mergeCell ref="AC4:AL5"/>
    <mergeCell ref="B6:C7"/>
    <mergeCell ref="D6:L7"/>
    <mergeCell ref="M6:AB7"/>
    <mergeCell ref="AC6:AL7"/>
    <mergeCell ref="B46:C46"/>
    <mergeCell ref="B44:B45"/>
    <mergeCell ref="C44:C45"/>
    <mergeCell ref="D44:J45"/>
    <mergeCell ref="L44:L45"/>
    <mergeCell ref="M44:T45"/>
    <mergeCell ref="B27:C27"/>
    <mergeCell ref="B35:F36"/>
    <mergeCell ref="G35:J36"/>
    <mergeCell ref="B37:C37"/>
    <mergeCell ref="K44:K45"/>
    <mergeCell ref="B51:L51"/>
    <mergeCell ref="B54:B55"/>
    <mergeCell ref="C54:AL55"/>
    <mergeCell ref="B56:C56"/>
    <mergeCell ref="B52:L52"/>
    <mergeCell ref="AG111:AL112"/>
    <mergeCell ref="AG113:AI113"/>
    <mergeCell ref="AJ113:AL113"/>
    <mergeCell ref="B114:C115"/>
    <mergeCell ref="D114:L115"/>
    <mergeCell ref="M114:R115"/>
    <mergeCell ref="S114:V115"/>
    <mergeCell ref="W114:Z115"/>
    <mergeCell ref="AA114:AE115"/>
    <mergeCell ref="AF114:AF115"/>
    <mergeCell ref="B111:C113"/>
    <mergeCell ref="D111:L113"/>
    <mergeCell ref="M111:R113"/>
    <mergeCell ref="S111:V113"/>
    <mergeCell ref="W111:Z113"/>
    <mergeCell ref="AA111:AE113"/>
    <mergeCell ref="AG114:AI115"/>
    <mergeCell ref="AJ114:AL115"/>
    <mergeCell ref="D63:J64"/>
    <mergeCell ref="D147:AL148"/>
    <mergeCell ref="M154:O155"/>
    <mergeCell ref="M156:O157"/>
    <mergeCell ref="B152:H153"/>
    <mergeCell ref="I152:L153"/>
    <mergeCell ref="M152:O153"/>
    <mergeCell ref="P152:S153"/>
    <mergeCell ref="T152:W153"/>
    <mergeCell ref="X152:AA153"/>
    <mergeCell ref="AB152:AC153"/>
    <mergeCell ref="AD152:AH153"/>
    <mergeCell ref="AI152:AL153"/>
    <mergeCell ref="I154:L155"/>
    <mergeCell ref="P154:S155"/>
    <mergeCell ref="T154:W155"/>
    <mergeCell ref="X154:AA155"/>
    <mergeCell ref="AB154:AC155"/>
    <mergeCell ref="AD154:AH155"/>
    <mergeCell ref="AI154:AL155"/>
    <mergeCell ref="B156:B157"/>
    <mergeCell ref="I156:L157"/>
    <mergeCell ref="P156:S157"/>
    <mergeCell ref="X156:AA157"/>
    <mergeCell ref="AB156:AC157"/>
    <mergeCell ref="AD156:AH157"/>
    <mergeCell ref="AI156:AL157"/>
    <mergeCell ref="X158:AA159"/>
    <mergeCell ref="AB158:AC159"/>
    <mergeCell ref="AD158:AH159"/>
    <mergeCell ref="AI158:AL159"/>
    <mergeCell ref="B160:B161"/>
    <mergeCell ref="C160:H161"/>
    <mergeCell ref="I160:L161"/>
    <mergeCell ref="M160:O161"/>
    <mergeCell ref="P160:S161"/>
    <mergeCell ref="T160:W161"/>
    <mergeCell ref="B158:B159"/>
    <mergeCell ref="C158:H159"/>
    <mergeCell ref="I158:L159"/>
    <mergeCell ref="M158:O159"/>
    <mergeCell ref="P158:S159"/>
    <mergeCell ref="T158:W159"/>
    <mergeCell ref="X160:AA161"/>
    <mergeCell ref="AB160:AC161"/>
    <mergeCell ref="AD160:AH161"/>
    <mergeCell ref="AI160:AL161"/>
    <mergeCell ref="C162:H163"/>
    <mergeCell ref="I162:L163"/>
    <mergeCell ref="M162:O163"/>
    <mergeCell ref="P162:S163"/>
    <mergeCell ref="AB162:AC163"/>
    <mergeCell ref="AD162:AH163"/>
    <mergeCell ref="AI162:AL163"/>
    <mergeCell ref="C164:H165"/>
    <mergeCell ref="I164:L165"/>
    <mergeCell ref="M164:O165"/>
    <mergeCell ref="P164:S165"/>
    <mergeCell ref="T164:W165"/>
    <mergeCell ref="X164:AA165"/>
    <mergeCell ref="AB164:AC165"/>
    <mergeCell ref="AD164:AH165"/>
    <mergeCell ref="AI164:AL165"/>
    <mergeCell ref="AI166:AL167"/>
    <mergeCell ref="AI168:AL169"/>
    <mergeCell ref="AI170:AL171"/>
    <mergeCell ref="AI172:AL173"/>
    <mergeCell ref="B176:B177"/>
    <mergeCell ref="C176:H177"/>
    <mergeCell ref="M176:O177"/>
    <mergeCell ref="AB176:AC177"/>
    <mergeCell ref="AD174:AH175"/>
    <mergeCell ref="AI174:AL175"/>
    <mergeCell ref="B174:B175"/>
    <mergeCell ref="C174:H175"/>
    <mergeCell ref="I174:L175"/>
    <mergeCell ref="M174:O175"/>
    <mergeCell ref="P174:S175"/>
    <mergeCell ref="T174:W175"/>
    <mergeCell ref="X174:AA175"/>
    <mergeCell ref="AB174:AC175"/>
    <mergeCell ref="M172:O173"/>
    <mergeCell ref="I172:L173"/>
    <mergeCell ref="C172:H173"/>
    <mergeCell ref="AD170:AH171"/>
    <mergeCell ref="AB170:AC171"/>
    <mergeCell ref="X170:AA171"/>
    <mergeCell ref="X178:AA179"/>
    <mergeCell ref="AB178:AC179"/>
    <mergeCell ref="AD178:AH179"/>
    <mergeCell ref="AI178:AL179"/>
    <mergeCell ref="B182:C182"/>
    <mergeCell ref="D182:AL183"/>
    <mergeCell ref="B178:B179"/>
    <mergeCell ref="C178:H179"/>
    <mergeCell ref="I178:L179"/>
    <mergeCell ref="M178:O179"/>
    <mergeCell ref="P178:S179"/>
    <mergeCell ref="T178:W179"/>
    <mergeCell ref="B180:B181"/>
    <mergeCell ref="C180:H181"/>
    <mergeCell ref="I180:L181"/>
    <mergeCell ref="M180:O181"/>
    <mergeCell ref="P180:S181"/>
    <mergeCell ref="T180:W181"/>
    <mergeCell ref="X180:AA181"/>
    <mergeCell ref="AB180:AC181"/>
    <mergeCell ref="AD180:AH181"/>
    <mergeCell ref="AI180:AL181"/>
    <mergeCell ref="B190:H191"/>
    <mergeCell ref="I190:W191"/>
    <mergeCell ref="X190:AL191"/>
    <mergeCell ref="B192:H193"/>
    <mergeCell ref="I192:W193"/>
    <mergeCell ref="X192:AL193"/>
    <mergeCell ref="B186:H187"/>
    <mergeCell ref="I186:AL186"/>
    <mergeCell ref="I187:W187"/>
    <mergeCell ref="X187:AL187"/>
    <mergeCell ref="B188:H189"/>
    <mergeCell ref="I188:W189"/>
    <mergeCell ref="X188:AL189"/>
    <mergeCell ref="B194:H195"/>
    <mergeCell ref="I194:W195"/>
    <mergeCell ref="X194:AL195"/>
    <mergeCell ref="B196:H197"/>
    <mergeCell ref="I196:J197"/>
    <mergeCell ref="K196:N197"/>
    <mergeCell ref="O196:T197"/>
    <mergeCell ref="X196:Y197"/>
    <mergeCell ref="Z196:AC197"/>
    <mergeCell ref="AD196:AI197"/>
    <mergeCell ref="B200:C200"/>
    <mergeCell ref="B203:G205"/>
    <mergeCell ref="H203:K205"/>
    <mergeCell ref="L203:Q205"/>
    <mergeCell ref="R203:AA204"/>
    <mergeCell ref="AB203:AL205"/>
    <mergeCell ref="R205:X205"/>
    <mergeCell ref="Y205:AA205"/>
    <mergeCell ref="B198:H199"/>
    <mergeCell ref="I198:J199"/>
    <mergeCell ref="L198:W198"/>
    <mergeCell ref="X198:Y199"/>
    <mergeCell ref="AA198:AL198"/>
    <mergeCell ref="L199:W199"/>
    <mergeCell ref="AA199:AL199"/>
    <mergeCell ref="B208:C208"/>
    <mergeCell ref="D208:AL208"/>
    <mergeCell ref="B209:C209"/>
    <mergeCell ref="D209:AL210"/>
    <mergeCell ref="D211:AL212"/>
    <mergeCell ref="B206:G207"/>
    <mergeCell ref="H206:K207"/>
    <mergeCell ref="L206:Q207"/>
    <mergeCell ref="R206:X206"/>
    <mergeCell ref="Y206:AA206"/>
    <mergeCell ref="AB206:AL206"/>
    <mergeCell ref="R207:X207"/>
    <mergeCell ref="Y207:AA207"/>
    <mergeCell ref="AB207:AL207"/>
  </mergeCells>
  <phoneticPr fontId="4"/>
  <dataValidations count="6">
    <dataValidation type="list" allowBlank="1" showInputMessage="1" showErrorMessage="1" sqref="B44:B45 AE48 K198:K199 Z198:Z199 B54:B55 AF114:AF119 B40:B41 B10:C12 O10:P12 I40:I41 R40:R41 AA40:AA41 W44:W45 B48 Q48 H48 X48 AL63 AL65 AL67 K44:K45" xr:uid="{50EF5F9F-032B-4B6E-80CB-2D7DCAA4CAE0}">
      <formula1>"□,■"</formula1>
    </dataValidation>
    <dataValidation type="list" allowBlank="1" showInputMessage="1" showErrorMessage="1" sqref="Y206:Y207" xr:uid="{7B6C7239-81A1-4FDC-A648-DEE5D740D254}">
      <formula1>"　,○,×,－"</formula1>
    </dataValidation>
    <dataValidation type="list" allowBlank="1" showInputMessage="1" showErrorMessage="1" sqref="B52:L52" xr:uid="{3C94A01B-81D1-4384-9698-75C752D6CC05}">
      <formula1>$C$424:$C$436</formula1>
    </dataValidation>
    <dataValidation type="list" allowBlank="1" showInputMessage="1" showErrorMessage="1" sqref="S69:U82" xr:uid="{C97C657F-EDC1-4EF1-8C1A-10F1EED6B62D}">
      <formula1>#REF!</formula1>
    </dataValidation>
    <dataValidation type="list" allowBlank="1" showInputMessage="1" showErrorMessage="1" sqref="V69:X82 N63:P68" xr:uid="{5A2E235E-E8F7-43E7-A0A7-815A12158C27}">
      <formula1>"1年未満,2年未満,3年未満,4年未満,5年未満,6年未満,7年未満,8年未満,9年未満,10年未満,11年未満,12年未満,13年未満,14年未満,15年未満,15年以降"</formula1>
    </dataValidation>
    <dataValidation type="list" allowBlank="1" showInputMessage="1" showErrorMessage="1" sqref="K63:M68" xr:uid="{F5195613-A687-4707-82A5-D37418827874}">
      <formula1>$AR$61:$AR$66</formula1>
    </dataValidation>
  </dataValidations>
  <printOptions horizontalCentered="1"/>
  <pageMargins left="0.39370078740157483" right="0.39370078740157483" top="0.39370078740157483" bottom="0.19685039370078741" header="0.51181102362204722" footer="0.51181102362204722"/>
  <pageSetup paperSize="9" scale="77" orientation="portrait" r:id="rId1"/>
  <headerFooter alignWithMargins="0"/>
  <rowBreaks count="2" manualBreakCount="2">
    <brk id="83" max="39" man="1"/>
    <brk id="149" max="3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L14"/>
  <sheetViews>
    <sheetView zoomScaleNormal="100" workbookViewId="0">
      <selection activeCell="G29" sqref="G29"/>
    </sheetView>
  </sheetViews>
  <sheetFormatPr defaultRowHeight="13.5"/>
  <cols>
    <col min="1" max="1" width="1.5" customWidth="1"/>
    <col min="2" max="2" width="5.75" customWidth="1"/>
    <col min="3" max="3" width="9" bestFit="1" customWidth="1"/>
    <col min="4" max="8" width="11.25" customWidth="1"/>
    <col min="9" max="9" width="12.375" bestFit="1" customWidth="1"/>
    <col min="10" max="10" width="9.125" bestFit="1" customWidth="1"/>
    <col min="11" max="11" width="7" customWidth="1"/>
  </cols>
  <sheetData>
    <row r="1" spans="1:12" s="5" customFormat="1" ht="22.5" customHeight="1">
      <c r="A1" s="3" t="s">
        <v>316</v>
      </c>
      <c r="C1" s="6"/>
      <c r="D1" s="6"/>
      <c r="E1" s="6"/>
      <c r="F1" s="6"/>
      <c r="G1" s="6"/>
    </row>
    <row r="2" spans="1:12" s="5" customFormat="1" ht="22.5" customHeight="1">
      <c r="A2" s="3"/>
      <c r="B2" s="20" t="s">
        <v>317</v>
      </c>
      <c r="C2" s="6"/>
      <c r="D2" s="6"/>
      <c r="E2" s="6"/>
      <c r="F2" s="6"/>
      <c r="G2" s="6"/>
    </row>
    <row r="3" spans="1:12" s="5" customFormat="1" ht="22.5" customHeight="1">
      <c r="A3" s="3"/>
      <c r="C3" s="6"/>
      <c r="D3" s="6"/>
      <c r="E3" s="6"/>
      <c r="F3" s="6"/>
      <c r="G3" s="6"/>
      <c r="H3" s="11" t="s">
        <v>1</v>
      </c>
      <c r="I3" s="815"/>
      <c r="J3" s="815"/>
      <c r="K3" s="815"/>
    </row>
    <row r="4" spans="1:12">
      <c r="H4" t="s">
        <v>20</v>
      </c>
    </row>
    <row r="5" spans="1:12" s="2" customFormat="1">
      <c r="B5" s="7"/>
      <c r="C5" s="8"/>
      <c r="D5" s="816" t="s">
        <v>100</v>
      </c>
      <c r="E5" s="825"/>
      <c r="F5" s="822" t="s">
        <v>16</v>
      </c>
      <c r="G5" s="822"/>
      <c r="H5" s="822"/>
      <c r="I5" s="816" t="s">
        <v>18</v>
      </c>
      <c r="J5" s="817"/>
      <c r="K5" s="817"/>
      <c r="L5" s="42" t="s">
        <v>99</v>
      </c>
    </row>
    <row r="6" spans="1:12" s="12" customFormat="1" ht="30" customHeight="1" thickBot="1">
      <c r="B6" s="13"/>
      <c r="C6" s="14"/>
      <c r="D6" s="14" t="s">
        <v>90</v>
      </c>
      <c r="E6" s="53" t="s">
        <v>91</v>
      </c>
      <c r="F6" s="39" t="s">
        <v>93</v>
      </c>
      <c r="G6" s="39" t="s">
        <v>98</v>
      </c>
      <c r="H6" s="39" t="s">
        <v>116</v>
      </c>
      <c r="I6" s="818" t="s">
        <v>117</v>
      </c>
      <c r="J6" s="819"/>
      <c r="K6" s="40" t="s">
        <v>118</v>
      </c>
      <c r="L6" s="43" t="s">
        <v>118</v>
      </c>
    </row>
    <row r="7" spans="1:12" s="2" customFormat="1" ht="26.25" customHeight="1" thickBot="1">
      <c r="B7" s="820" t="s">
        <v>12</v>
      </c>
      <c r="C7" s="821"/>
      <c r="D7" s="9">
        <f>D8-D9+D10</f>
        <v>0</v>
      </c>
      <c r="E7" s="9">
        <f>E8-E9+E10</f>
        <v>0</v>
      </c>
      <c r="F7" s="16">
        <f t="shared" ref="F7:H7" si="0">F8-F9+F10</f>
        <v>0</v>
      </c>
      <c r="G7" s="9">
        <f t="shared" si="0"/>
        <v>0</v>
      </c>
      <c r="H7" s="17">
        <f t="shared" si="0"/>
        <v>0</v>
      </c>
      <c r="I7" s="37" t="e">
        <f>(H7/D7)-1</f>
        <v>#DIV/0!</v>
      </c>
      <c r="J7" s="38" t="e">
        <f>I7*3/4</f>
        <v>#DIV/0!</v>
      </c>
      <c r="K7" s="41" t="e">
        <f>(H7/E7)-1</f>
        <v>#DIV/0!</v>
      </c>
      <c r="L7" s="44">
        <f>H7-E7</f>
        <v>0</v>
      </c>
    </row>
    <row r="8" spans="1:12" s="2" customFormat="1" ht="28.5" customHeight="1">
      <c r="B8" s="823" t="s">
        <v>17</v>
      </c>
      <c r="C8" s="15" t="s">
        <v>13</v>
      </c>
      <c r="D8" s="18"/>
      <c r="E8" s="18"/>
      <c r="F8" s="19"/>
      <c r="G8" s="19"/>
      <c r="H8" s="19"/>
      <c r="J8" s="10" t="s">
        <v>19</v>
      </c>
    </row>
    <row r="9" spans="1:12" s="2" customFormat="1" ht="28.5" customHeight="1">
      <c r="B9" s="823"/>
      <c r="C9" s="15" t="s">
        <v>14</v>
      </c>
      <c r="D9" s="19"/>
      <c r="E9" s="19"/>
      <c r="F9" s="19"/>
      <c r="G9" s="19"/>
      <c r="H9" s="19"/>
    </row>
    <row r="10" spans="1:12" s="2" customFormat="1" ht="28.5" customHeight="1">
      <c r="B10" s="823"/>
      <c r="C10" s="15" t="s">
        <v>15</v>
      </c>
      <c r="D10" s="19"/>
      <c r="E10" s="19"/>
      <c r="F10" s="19"/>
      <c r="G10" s="19"/>
      <c r="H10" s="19"/>
    </row>
    <row r="12" spans="1:12">
      <c r="B12" s="814"/>
      <c r="C12" s="814"/>
      <c r="D12" s="814"/>
      <c r="E12" s="813" t="s">
        <v>4</v>
      </c>
      <c r="F12" s="813"/>
      <c r="G12" s="813"/>
      <c r="H12" s="813"/>
      <c r="I12" s="813"/>
      <c r="J12" s="814" t="s">
        <v>21</v>
      </c>
      <c r="K12" s="814"/>
    </row>
    <row r="13" spans="1:12" ht="60" customHeight="1">
      <c r="B13" s="812" t="s">
        <v>22</v>
      </c>
      <c r="C13" s="812"/>
      <c r="D13" s="812"/>
      <c r="E13" s="824"/>
      <c r="F13" s="824"/>
      <c r="G13" s="824"/>
      <c r="H13" s="824"/>
      <c r="I13" s="824"/>
      <c r="J13" s="811"/>
      <c r="K13" s="811"/>
    </row>
    <row r="14" spans="1:12" ht="12.75" customHeight="1"/>
  </sheetData>
  <mergeCells count="13">
    <mergeCell ref="J13:K13"/>
    <mergeCell ref="B13:D13"/>
    <mergeCell ref="E12:I12"/>
    <mergeCell ref="B12:D12"/>
    <mergeCell ref="I3:K3"/>
    <mergeCell ref="J12:K12"/>
    <mergeCell ref="I5:K5"/>
    <mergeCell ref="I6:J6"/>
    <mergeCell ref="B7:C7"/>
    <mergeCell ref="F5:H5"/>
    <mergeCell ref="B8:B10"/>
    <mergeCell ref="E13:I13"/>
    <mergeCell ref="D5:E5"/>
  </mergeCells>
  <phoneticPr fontId="4"/>
  <pageMargins left="0.51181102362204722" right="0.51181102362204722" top="0.55118110236220474" bottom="0.55118110236220474" header="0.31496062992125984" footer="0.31496062992125984"/>
  <pageSetup paperSize="9" scale="9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83B90-ADA4-4188-8210-B010A18EC75C}">
  <sheetPr>
    <tabColor rgb="FFFFFF00"/>
    <pageSetUpPr fitToPage="1"/>
  </sheetPr>
  <dimension ref="A1:K59"/>
  <sheetViews>
    <sheetView view="pageBreakPreview" zoomScale="80" zoomScaleNormal="100" zoomScaleSheetLayoutView="80" workbookViewId="0">
      <pane xSplit="6" ySplit="3" topLeftCell="G4" activePane="bottomRight" state="frozen"/>
      <selection activeCell="J1" sqref="J1"/>
      <selection pane="topRight" activeCell="J1" sqref="J1"/>
      <selection pane="bottomLeft" activeCell="J1" sqref="J1"/>
      <selection pane="bottomRight" activeCell="I12" sqref="I12"/>
    </sheetView>
  </sheetViews>
  <sheetFormatPr defaultColWidth="9" defaultRowHeight="13.5"/>
  <cols>
    <col min="1" max="3" width="3.625" style="81" customWidth="1"/>
    <col min="4" max="4" width="11.375" style="81" customWidth="1"/>
    <col min="5" max="5" width="12.875" style="81" customWidth="1"/>
    <col min="6" max="6" width="7.875" style="82" customWidth="1"/>
    <col min="7" max="10" width="15.625" style="81" customWidth="1"/>
    <col min="11" max="11" width="27.375" style="81" customWidth="1"/>
    <col min="12" max="16384" width="9" style="81"/>
  </cols>
  <sheetData>
    <row r="1" spans="1:11" ht="29.25" customHeight="1" thickBot="1">
      <c r="A1" s="79" t="s">
        <v>119</v>
      </c>
      <c r="B1" s="80"/>
      <c r="C1" s="80"/>
    </row>
    <row r="2" spans="1:11" ht="36.75" customHeight="1" thickBot="1">
      <c r="A2" s="829" t="s">
        <v>120</v>
      </c>
      <c r="B2" s="830"/>
      <c r="C2" s="830"/>
      <c r="D2" s="831"/>
      <c r="E2" s="832"/>
      <c r="F2" s="833"/>
      <c r="G2" s="83" t="s">
        <v>121</v>
      </c>
      <c r="H2" s="84" t="s">
        <v>122</v>
      </c>
      <c r="I2" s="85" t="s">
        <v>123</v>
      </c>
      <c r="J2" s="86" t="s">
        <v>124</v>
      </c>
      <c r="K2" s="86" t="s">
        <v>58</v>
      </c>
    </row>
    <row r="3" spans="1:11" ht="23.25" customHeight="1">
      <c r="A3" s="87" t="s">
        <v>125</v>
      </c>
      <c r="B3" s="88"/>
      <c r="C3" s="88"/>
      <c r="D3" s="88"/>
      <c r="E3" s="88"/>
      <c r="F3" s="89"/>
      <c r="G3" s="90">
        <f>SUM(G7,G11,G15,G19,G20,G21)</f>
        <v>0</v>
      </c>
      <c r="H3" s="91">
        <f t="shared" ref="H3:J3" si="0">SUM(H7,H11,H15,H19,H20,H21)</f>
        <v>0</v>
      </c>
      <c r="I3" s="92">
        <f t="shared" si="0"/>
        <v>0</v>
      </c>
      <c r="J3" s="93">
        <f t="shared" si="0"/>
        <v>0</v>
      </c>
      <c r="K3" s="94"/>
    </row>
    <row r="4" spans="1:11" ht="23.25" customHeight="1">
      <c r="A4" s="95"/>
      <c r="B4" s="834" t="s">
        <v>126</v>
      </c>
      <c r="C4" s="837" t="s">
        <v>127</v>
      </c>
      <c r="D4" s="838"/>
      <c r="E4" s="96" t="s">
        <v>128</v>
      </c>
      <c r="F4" s="97" t="s">
        <v>129</v>
      </c>
      <c r="G4" s="98"/>
      <c r="H4" s="99"/>
      <c r="I4" s="100"/>
      <c r="J4" s="101"/>
      <c r="K4" s="102"/>
    </row>
    <row r="5" spans="1:11" ht="23.25" customHeight="1">
      <c r="A5" s="95"/>
      <c r="B5" s="835"/>
      <c r="C5" s="839"/>
      <c r="D5" s="840"/>
      <c r="E5" s="103" t="s">
        <v>130</v>
      </c>
      <c r="F5" s="104" t="s">
        <v>131</v>
      </c>
      <c r="G5" s="105"/>
      <c r="H5" s="106"/>
      <c r="I5" s="107"/>
      <c r="J5" s="108"/>
      <c r="K5" s="109"/>
    </row>
    <row r="6" spans="1:11" ht="23.25" customHeight="1">
      <c r="A6" s="95"/>
      <c r="B6" s="835"/>
      <c r="C6" s="839"/>
      <c r="D6" s="840"/>
      <c r="E6" s="103" t="s">
        <v>132</v>
      </c>
      <c r="F6" s="104" t="s">
        <v>133</v>
      </c>
      <c r="G6" s="110"/>
      <c r="H6" s="111"/>
      <c r="I6" s="112"/>
      <c r="J6" s="113"/>
      <c r="K6" s="109"/>
    </row>
    <row r="7" spans="1:11" ht="23.25" customHeight="1">
      <c r="A7" s="95"/>
      <c r="B7" s="835"/>
      <c r="C7" s="841"/>
      <c r="D7" s="842"/>
      <c r="E7" s="114" t="s">
        <v>134</v>
      </c>
      <c r="F7" s="115" t="s">
        <v>135</v>
      </c>
      <c r="G7" s="116"/>
      <c r="H7" s="117"/>
      <c r="I7" s="118"/>
      <c r="J7" s="119"/>
      <c r="K7" s="120"/>
    </row>
    <row r="8" spans="1:11" ht="23.25" customHeight="1">
      <c r="A8" s="95"/>
      <c r="B8" s="835"/>
      <c r="C8" s="837" t="s">
        <v>136</v>
      </c>
      <c r="D8" s="838"/>
      <c r="E8" s="96" t="s">
        <v>137</v>
      </c>
      <c r="F8" s="97" t="s">
        <v>129</v>
      </c>
      <c r="G8" s="98"/>
      <c r="H8" s="99"/>
      <c r="I8" s="100"/>
      <c r="J8" s="101"/>
      <c r="K8" s="102"/>
    </row>
    <row r="9" spans="1:11" ht="23.25" customHeight="1">
      <c r="A9" s="95"/>
      <c r="B9" s="835"/>
      <c r="C9" s="839"/>
      <c r="D9" s="840"/>
      <c r="E9" s="103" t="s">
        <v>138</v>
      </c>
      <c r="F9" s="104" t="s">
        <v>131</v>
      </c>
      <c r="G9" s="105"/>
      <c r="H9" s="106"/>
      <c r="I9" s="107"/>
      <c r="J9" s="108"/>
      <c r="K9" s="109"/>
    </row>
    <row r="10" spans="1:11" ht="23.25" customHeight="1">
      <c r="A10" s="95"/>
      <c r="B10" s="835"/>
      <c r="C10" s="839"/>
      <c r="D10" s="840"/>
      <c r="E10" s="103" t="s">
        <v>139</v>
      </c>
      <c r="F10" s="104" t="s">
        <v>133</v>
      </c>
      <c r="G10" s="110"/>
      <c r="H10" s="111"/>
      <c r="I10" s="112"/>
      <c r="J10" s="113"/>
      <c r="K10" s="109"/>
    </row>
    <row r="11" spans="1:11" ht="23.25" customHeight="1">
      <c r="A11" s="95"/>
      <c r="B11" s="835"/>
      <c r="C11" s="841"/>
      <c r="D11" s="842"/>
      <c r="E11" s="114" t="s">
        <v>140</v>
      </c>
      <c r="F11" s="115" t="s">
        <v>135</v>
      </c>
      <c r="G11" s="116"/>
      <c r="H11" s="117"/>
      <c r="I11" s="118"/>
      <c r="J11" s="119"/>
      <c r="K11" s="120"/>
    </row>
    <row r="12" spans="1:11" ht="23.25" customHeight="1">
      <c r="A12" s="95"/>
      <c r="B12" s="835"/>
      <c r="C12" s="837" t="s">
        <v>141</v>
      </c>
      <c r="D12" s="838"/>
      <c r="E12" s="96" t="s">
        <v>137</v>
      </c>
      <c r="F12" s="97" t="s">
        <v>129</v>
      </c>
      <c r="G12" s="98"/>
      <c r="H12" s="99"/>
      <c r="I12" s="100"/>
      <c r="J12" s="101"/>
      <c r="K12" s="102"/>
    </row>
    <row r="13" spans="1:11" ht="23.25" customHeight="1">
      <c r="A13" s="95"/>
      <c r="B13" s="835"/>
      <c r="C13" s="839"/>
      <c r="D13" s="840"/>
      <c r="E13" s="103" t="s">
        <v>138</v>
      </c>
      <c r="F13" s="104" t="s">
        <v>131</v>
      </c>
      <c r="G13" s="105"/>
      <c r="H13" s="106"/>
      <c r="I13" s="107"/>
      <c r="J13" s="108"/>
      <c r="K13" s="109"/>
    </row>
    <row r="14" spans="1:11" ht="23.25" customHeight="1">
      <c r="A14" s="95"/>
      <c r="B14" s="835"/>
      <c r="C14" s="839"/>
      <c r="D14" s="840"/>
      <c r="E14" s="103" t="s">
        <v>139</v>
      </c>
      <c r="F14" s="104" t="s">
        <v>133</v>
      </c>
      <c r="G14" s="110"/>
      <c r="H14" s="111"/>
      <c r="I14" s="112"/>
      <c r="J14" s="113"/>
      <c r="K14" s="109"/>
    </row>
    <row r="15" spans="1:11" ht="23.25" customHeight="1">
      <c r="A15" s="95"/>
      <c r="B15" s="835"/>
      <c r="C15" s="841"/>
      <c r="D15" s="842"/>
      <c r="E15" s="114" t="s">
        <v>140</v>
      </c>
      <c r="F15" s="115" t="s">
        <v>135</v>
      </c>
      <c r="G15" s="116"/>
      <c r="H15" s="117"/>
      <c r="I15" s="118"/>
      <c r="J15" s="119"/>
      <c r="K15" s="120"/>
    </row>
    <row r="16" spans="1:11" ht="23.25" customHeight="1">
      <c r="A16" s="95"/>
      <c r="B16" s="835"/>
      <c r="C16" s="837"/>
      <c r="D16" s="838"/>
      <c r="E16" s="96" t="s">
        <v>137</v>
      </c>
      <c r="F16" s="97" t="s">
        <v>129</v>
      </c>
      <c r="G16" s="98"/>
      <c r="H16" s="99"/>
      <c r="I16" s="100"/>
      <c r="J16" s="101"/>
      <c r="K16" s="102"/>
    </row>
    <row r="17" spans="1:11" ht="23.25" customHeight="1">
      <c r="A17" s="95"/>
      <c r="B17" s="835"/>
      <c r="C17" s="839"/>
      <c r="D17" s="840"/>
      <c r="E17" s="103" t="s">
        <v>138</v>
      </c>
      <c r="F17" s="104" t="s">
        <v>131</v>
      </c>
      <c r="G17" s="105"/>
      <c r="H17" s="106"/>
      <c r="I17" s="107"/>
      <c r="J17" s="108"/>
      <c r="K17" s="109"/>
    </row>
    <row r="18" spans="1:11" ht="23.25" customHeight="1">
      <c r="A18" s="95"/>
      <c r="B18" s="835"/>
      <c r="C18" s="839"/>
      <c r="D18" s="840"/>
      <c r="E18" s="103" t="s">
        <v>139</v>
      </c>
      <c r="F18" s="104" t="s">
        <v>133</v>
      </c>
      <c r="G18" s="110"/>
      <c r="H18" s="111"/>
      <c r="I18" s="112"/>
      <c r="J18" s="113"/>
      <c r="K18" s="109"/>
    </row>
    <row r="19" spans="1:11" ht="23.25" customHeight="1">
      <c r="A19" s="95"/>
      <c r="B19" s="835"/>
      <c r="C19" s="841"/>
      <c r="D19" s="842"/>
      <c r="E19" s="114" t="s">
        <v>140</v>
      </c>
      <c r="F19" s="115" t="s">
        <v>135</v>
      </c>
      <c r="G19" s="116"/>
      <c r="H19" s="117"/>
      <c r="I19" s="118"/>
      <c r="J19" s="119"/>
      <c r="K19" s="120"/>
    </row>
    <row r="20" spans="1:11" ht="23.25" customHeight="1">
      <c r="A20" s="95"/>
      <c r="B20" s="836"/>
      <c r="C20" s="121" t="s">
        <v>142</v>
      </c>
      <c r="D20" s="121"/>
      <c r="E20" s="122"/>
      <c r="F20" s="123" t="s">
        <v>135</v>
      </c>
      <c r="G20" s="124"/>
      <c r="H20" s="125"/>
      <c r="I20" s="126"/>
      <c r="J20" s="127"/>
      <c r="K20" s="128"/>
    </row>
    <row r="21" spans="1:11" ht="23.25" customHeight="1" thickBot="1">
      <c r="A21" s="129" t="s">
        <v>143</v>
      </c>
      <c r="B21" s="130" t="s">
        <v>144</v>
      </c>
      <c r="C21" s="131"/>
      <c r="D21" s="131"/>
      <c r="E21" s="132"/>
      <c r="F21" s="133" t="s">
        <v>135</v>
      </c>
      <c r="G21" s="134"/>
      <c r="H21" s="135"/>
      <c r="I21" s="136"/>
      <c r="J21" s="137"/>
      <c r="K21" s="138"/>
    </row>
    <row r="22" spans="1:11" ht="23.25" customHeight="1">
      <c r="A22" s="87" t="s">
        <v>145</v>
      </c>
      <c r="B22" s="88"/>
      <c r="C22" s="88"/>
      <c r="D22" s="88"/>
      <c r="E22" s="89"/>
      <c r="F22" s="139" t="s">
        <v>135</v>
      </c>
      <c r="G22" s="90">
        <f>SUM(G23,G47,G55)</f>
        <v>0</v>
      </c>
      <c r="H22" s="91">
        <f>SUM(H23,H47,H55)</f>
        <v>0</v>
      </c>
      <c r="I22" s="92">
        <f>SUM(I23,I47,I55)</f>
        <v>0</v>
      </c>
      <c r="J22" s="140">
        <f>SUM(J23,J47,J55)</f>
        <v>0</v>
      </c>
      <c r="K22" s="141"/>
    </row>
    <row r="23" spans="1:11" ht="23.25" customHeight="1">
      <c r="A23" s="142"/>
      <c r="B23" s="143" t="s">
        <v>146</v>
      </c>
      <c r="C23" s="144"/>
      <c r="D23" s="144"/>
      <c r="E23" s="145"/>
      <c r="F23" s="146" t="s">
        <v>135</v>
      </c>
      <c r="G23" s="147">
        <f>SUM(G24:G46)</f>
        <v>0</v>
      </c>
      <c r="H23" s="148">
        <f>SUM(H25:H30,-H31,H33:H36,H37:H46)</f>
        <v>0</v>
      </c>
      <c r="I23" s="149">
        <f>SUM(I25:I30,-I31,I33:I36,I37:I46)</f>
        <v>0</v>
      </c>
      <c r="J23" s="150">
        <f>SUM(J25:J30,-J31,J33:J36,J37:J46)</f>
        <v>0</v>
      </c>
      <c r="K23" s="151"/>
    </row>
    <row r="24" spans="1:11" ht="23.25" customHeight="1">
      <c r="A24" s="142"/>
      <c r="B24" s="152"/>
      <c r="C24" s="153" t="s">
        <v>147</v>
      </c>
      <c r="D24" s="121"/>
      <c r="E24" s="154"/>
      <c r="F24" s="155" t="s">
        <v>135</v>
      </c>
      <c r="G24" s="156"/>
      <c r="H24" s="157"/>
      <c r="I24" s="158"/>
      <c r="J24" s="159"/>
      <c r="K24" s="102"/>
    </row>
    <row r="25" spans="1:11" ht="23.25" customHeight="1">
      <c r="A25" s="142"/>
      <c r="B25" s="160"/>
      <c r="C25" s="826" t="s">
        <v>148</v>
      </c>
      <c r="D25" s="161" t="s">
        <v>149</v>
      </c>
      <c r="E25" s="154"/>
      <c r="F25" s="155" t="s">
        <v>135</v>
      </c>
      <c r="G25" s="156"/>
      <c r="H25" s="157"/>
      <c r="I25" s="158"/>
      <c r="J25" s="159"/>
      <c r="K25" s="102"/>
    </row>
    <row r="26" spans="1:11" ht="23.25" customHeight="1">
      <c r="A26" s="142"/>
      <c r="B26" s="160"/>
      <c r="C26" s="827"/>
      <c r="D26" s="162" t="s">
        <v>150</v>
      </c>
      <c r="E26" s="163"/>
      <c r="F26" s="164" t="s">
        <v>135</v>
      </c>
      <c r="G26" s="165"/>
      <c r="H26" s="111"/>
      <c r="I26" s="112"/>
      <c r="J26" s="113"/>
      <c r="K26" s="109"/>
    </row>
    <row r="27" spans="1:11" ht="23.25" customHeight="1">
      <c r="A27" s="142"/>
      <c r="B27" s="160"/>
      <c r="C27" s="827"/>
      <c r="D27" s="162" t="s">
        <v>151</v>
      </c>
      <c r="E27" s="163"/>
      <c r="F27" s="164" t="s">
        <v>135</v>
      </c>
      <c r="G27" s="165"/>
      <c r="H27" s="111"/>
      <c r="I27" s="112"/>
      <c r="J27" s="113"/>
      <c r="K27" s="109"/>
    </row>
    <row r="28" spans="1:11" ht="23.25" customHeight="1">
      <c r="A28" s="142"/>
      <c r="B28" s="160"/>
      <c r="C28" s="827"/>
      <c r="D28" s="162" t="s">
        <v>152</v>
      </c>
      <c r="E28" s="163"/>
      <c r="F28" s="164" t="s">
        <v>135</v>
      </c>
      <c r="G28" s="165"/>
      <c r="H28" s="111"/>
      <c r="I28" s="112"/>
      <c r="J28" s="113"/>
      <c r="K28" s="109"/>
    </row>
    <row r="29" spans="1:11" ht="23.25" customHeight="1">
      <c r="A29" s="142"/>
      <c r="B29" s="160"/>
      <c r="C29" s="827"/>
      <c r="D29" s="162" t="s">
        <v>153</v>
      </c>
      <c r="E29" s="163"/>
      <c r="F29" s="164" t="s">
        <v>135</v>
      </c>
      <c r="G29" s="165"/>
      <c r="H29" s="111"/>
      <c r="I29" s="112"/>
      <c r="J29" s="113"/>
      <c r="K29" s="109"/>
    </row>
    <row r="30" spans="1:11" ht="23.25" customHeight="1">
      <c r="A30" s="142"/>
      <c r="B30" s="160"/>
      <c r="C30" s="827"/>
      <c r="D30" s="166"/>
      <c r="E30" s="167"/>
      <c r="F30" s="168" t="s">
        <v>135</v>
      </c>
      <c r="G30" s="169"/>
      <c r="H30" s="170"/>
      <c r="I30" s="171"/>
      <c r="J30" s="172"/>
      <c r="K30" s="173"/>
    </row>
    <row r="31" spans="1:11" ht="23.25" customHeight="1">
      <c r="A31" s="142"/>
      <c r="B31" s="160"/>
      <c r="C31" s="828"/>
      <c r="D31" s="174" t="s">
        <v>149</v>
      </c>
      <c r="E31" s="175"/>
      <c r="F31" s="176" t="s">
        <v>135</v>
      </c>
      <c r="G31" s="177"/>
      <c r="H31" s="178"/>
      <c r="I31" s="179"/>
      <c r="J31" s="180"/>
      <c r="K31" s="120"/>
    </row>
    <row r="32" spans="1:11" ht="23.25" customHeight="1">
      <c r="A32" s="142"/>
      <c r="B32" s="160"/>
      <c r="C32" s="153" t="s">
        <v>154</v>
      </c>
      <c r="D32" s="121"/>
      <c r="E32" s="154"/>
      <c r="F32" s="155" t="s">
        <v>135</v>
      </c>
      <c r="G32" s="181"/>
      <c r="H32" s="182"/>
      <c r="I32" s="183"/>
      <c r="J32" s="184"/>
      <c r="K32" s="102"/>
    </row>
    <row r="33" spans="1:11" ht="23.25" customHeight="1">
      <c r="A33" s="142"/>
      <c r="B33" s="185"/>
      <c r="C33" s="826" t="s">
        <v>155</v>
      </c>
      <c r="D33" s="161" t="s">
        <v>156</v>
      </c>
      <c r="E33" s="154"/>
      <c r="F33" s="155" t="s">
        <v>135</v>
      </c>
      <c r="G33" s="156"/>
      <c r="H33" s="157"/>
      <c r="I33" s="158"/>
      <c r="J33" s="159"/>
      <c r="K33" s="102"/>
    </row>
    <row r="34" spans="1:11" ht="23.25" customHeight="1">
      <c r="A34" s="142"/>
      <c r="B34" s="185"/>
      <c r="C34" s="827"/>
      <c r="D34" s="162" t="s">
        <v>157</v>
      </c>
      <c r="E34" s="163"/>
      <c r="F34" s="164" t="s">
        <v>135</v>
      </c>
      <c r="G34" s="165"/>
      <c r="H34" s="111"/>
      <c r="I34" s="112"/>
      <c r="J34" s="113"/>
      <c r="K34" s="109"/>
    </row>
    <row r="35" spans="1:11" ht="23.25" customHeight="1">
      <c r="A35" s="142"/>
      <c r="B35" s="185"/>
      <c r="C35" s="827"/>
      <c r="D35" s="162" t="s">
        <v>158</v>
      </c>
      <c r="E35" s="163"/>
      <c r="F35" s="164" t="s">
        <v>135</v>
      </c>
      <c r="G35" s="165"/>
      <c r="H35" s="111"/>
      <c r="I35" s="112"/>
      <c r="J35" s="113"/>
      <c r="K35" s="109"/>
    </row>
    <row r="36" spans="1:11" ht="23.25" customHeight="1">
      <c r="A36" s="142"/>
      <c r="B36" s="185"/>
      <c r="C36" s="828"/>
      <c r="D36" s="174" t="s">
        <v>159</v>
      </c>
      <c r="E36" s="175"/>
      <c r="F36" s="176" t="s">
        <v>135</v>
      </c>
      <c r="G36" s="186"/>
      <c r="H36" s="117"/>
      <c r="I36" s="118"/>
      <c r="J36" s="119"/>
      <c r="K36" s="120"/>
    </row>
    <row r="37" spans="1:11" ht="23.25" customHeight="1">
      <c r="A37" s="142"/>
      <c r="B37" s="160"/>
      <c r="C37" s="826" t="s">
        <v>160</v>
      </c>
      <c r="D37" s="161" t="s">
        <v>161</v>
      </c>
      <c r="E37" s="154"/>
      <c r="F37" s="155" t="s">
        <v>135</v>
      </c>
      <c r="G37" s="156"/>
      <c r="H37" s="157"/>
      <c r="I37" s="158"/>
      <c r="J37" s="159"/>
      <c r="K37" s="102"/>
    </row>
    <row r="38" spans="1:11" ht="23.25" customHeight="1">
      <c r="A38" s="142"/>
      <c r="B38" s="160"/>
      <c r="C38" s="827"/>
      <c r="D38" s="187" t="s">
        <v>162</v>
      </c>
      <c r="E38" s="188"/>
      <c r="F38" s="189" t="s">
        <v>135</v>
      </c>
      <c r="G38" s="190"/>
      <c r="H38" s="191"/>
      <c r="I38" s="192"/>
      <c r="J38" s="193"/>
      <c r="K38" s="194"/>
    </row>
    <row r="39" spans="1:11" ht="23.25" customHeight="1">
      <c r="A39" s="142"/>
      <c r="B39" s="160"/>
      <c r="C39" s="827"/>
      <c r="D39" s="162" t="s">
        <v>163</v>
      </c>
      <c r="E39" s="163"/>
      <c r="F39" s="164" t="s">
        <v>135</v>
      </c>
      <c r="G39" s="165"/>
      <c r="H39" s="111"/>
      <c r="I39" s="112"/>
      <c r="J39" s="113"/>
      <c r="K39" s="109"/>
    </row>
    <row r="40" spans="1:11" ht="23.25" customHeight="1">
      <c r="A40" s="142"/>
      <c r="B40" s="160"/>
      <c r="C40" s="827"/>
      <c r="D40" s="162" t="s">
        <v>164</v>
      </c>
      <c r="E40" s="163"/>
      <c r="F40" s="164" t="s">
        <v>135</v>
      </c>
      <c r="G40" s="165"/>
      <c r="H40" s="111"/>
      <c r="I40" s="112"/>
      <c r="J40" s="113"/>
      <c r="K40" s="109"/>
    </row>
    <row r="41" spans="1:11" ht="23.25" customHeight="1">
      <c r="A41" s="142"/>
      <c r="B41" s="160"/>
      <c r="C41" s="827"/>
      <c r="D41" s="162" t="s">
        <v>165</v>
      </c>
      <c r="E41" s="163"/>
      <c r="F41" s="164" t="s">
        <v>135</v>
      </c>
      <c r="G41" s="165"/>
      <c r="H41" s="111"/>
      <c r="I41" s="112"/>
      <c r="J41" s="113"/>
      <c r="K41" s="109"/>
    </row>
    <row r="42" spans="1:11" ht="23.25" customHeight="1">
      <c r="A42" s="142"/>
      <c r="B42" s="160"/>
      <c r="C42" s="827"/>
      <c r="D42" s="162" t="s">
        <v>166</v>
      </c>
      <c r="E42" s="163"/>
      <c r="F42" s="164" t="s">
        <v>135</v>
      </c>
      <c r="G42" s="165"/>
      <c r="H42" s="111"/>
      <c r="I42" s="112"/>
      <c r="J42" s="113"/>
      <c r="K42" s="109"/>
    </row>
    <row r="43" spans="1:11" ht="23.25" customHeight="1">
      <c r="A43" s="142"/>
      <c r="B43" s="160"/>
      <c r="C43" s="827"/>
      <c r="D43" s="162" t="s">
        <v>167</v>
      </c>
      <c r="E43" s="163"/>
      <c r="F43" s="164" t="s">
        <v>135</v>
      </c>
      <c r="G43" s="165"/>
      <c r="H43" s="111"/>
      <c r="I43" s="112"/>
      <c r="J43" s="113"/>
      <c r="K43" s="109"/>
    </row>
    <row r="44" spans="1:11" ht="23.25" customHeight="1">
      <c r="A44" s="142"/>
      <c r="B44" s="160"/>
      <c r="C44" s="827"/>
      <c r="D44" s="162" t="s">
        <v>168</v>
      </c>
      <c r="E44" s="163"/>
      <c r="F44" s="164" t="s">
        <v>135</v>
      </c>
      <c r="G44" s="165"/>
      <c r="H44" s="111"/>
      <c r="I44" s="112"/>
      <c r="J44" s="113"/>
      <c r="K44" s="109"/>
    </row>
    <row r="45" spans="1:11" ht="23.25" customHeight="1">
      <c r="A45" s="142"/>
      <c r="B45" s="160"/>
      <c r="C45" s="827"/>
      <c r="D45" s="162"/>
      <c r="E45" s="163"/>
      <c r="F45" s="164" t="s">
        <v>135</v>
      </c>
      <c r="G45" s="165"/>
      <c r="H45" s="111"/>
      <c r="I45" s="112"/>
      <c r="J45" s="113"/>
      <c r="K45" s="109"/>
    </row>
    <row r="46" spans="1:11" ht="23.25" customHeight="1">
      <c r="A46" s="142"/>
      <c r="B46" s="195"/>
      <c r="C46" s="828"/>
      <c r="D46" s="174" t="s">
        <v>169</v>
      </c>
      <c r="E46" s="175"/>
      <c r="F46" s="176" t="s">
        <v>135</v>
      </c>
      <c r="G46" s="186"/>
      <c r="H46" s="117"/>
      <c r="I46" s="118"/>
      <c r="J46" s="119"/>
      <c r="K46" s="120"/>
    </row>
    <row r="47" spans="1:11" ht="23.25" customHeight="1">
      <c r="A47" s="142"/>
      <c r="B47" s="152" t="s">
        <v>170</v>
      </c>
      <c r="E47" s="121"/>
      <c r="F47" s="123" t="s">
        <v>135</v>
      </c>
      <c r="G47" s="196">
        <f>SUM(G48:G54)</f>
        <v>0</v>
      </c>
      <c r="H47" s="196">
        <f>SUM(H48:H54)</f>
        <v>0</v>
      </c>
      <c r="I47" s="196">
        <f>SUM(I48:I54)</f>
        <v>0</v>
      </c>
      <c r="J47" s="196">
        <f>SUM(J48:J54)</f>
        <v>0</v>
      </c>
      <c r="K47" s="197"/>
    </row>
    <row r="48" spans="1:11" ht="23.25" customHeight="1">
      <c r="A48" s="142"/>
      <c r="B48" s="152"/>
      <c r="C48" s="161" t="s">
        <v>171</v>
      </c>
      <c r="D48" s="198"/>
      <c r="E48" s="188"/>
      <c r="F48" s="189" t="s">
        <v>135</v>
      </c>
      <c r="G48" s="190"/>
      <c r="H48" s="191"/>
      <c r="I48" s="192"/>
      <c r="J48" s="193"/>
      <c r="K48" s="194"/>
    </row>
    <row r="49" spans="1:11" ht="23.25" customHeight="1">
      <c r="A49" s="142"/>
      <c r="B49" s="152"/>
      <c r="C49" s="162" t="s">
        <v>172</v>
      </c>
      <c r="D49" s="199"/>
      <c r="E49" s="163"/>
      <c r="F49" s="164" t="s">
        <v>135</v>
      </c>
      <c r="G49" s="165"/>
      <c r="H49" s="111"/>
      <c r="I49" s="112"/>
      <c r="J49" s="113"/>
      <c r="K49" s="109"/>
    </row>
    <row r="50" spans="1:11" ht="23.25" customHeight="1">
      <c r="A50" s="142"/>
      <c r="B50" s="152"/>
      <c r="C50" s="162" t="s">
        <v>173</v>
      </c>
      <c r="D50" s="199"/>
      <c r="E50" s="163"/>
      <c r="F50" s="164" t="s">
        <v>135</v>
      </c>
      <c r="G50" s="165"/>
      <c r="H50" s="111"/>
      <c r="I50" s="112"/>
      <c r="J50" s="113"/>
      <c r="K50" s="109"/>
    </row>
    <row r="51" spans="1:11" ht="23.25" customHeight="1">
      <c r="A51" s="142"/>
      <c r="B51" s="152"/>
      <c r="C51" s="162" t="s">
        <v>174</v>
      </c>
      <c r="D51" s="199"/>
      <c r="E51" s="163"/>
      <c r="F51" s="164" t="s">
        <v>135</v>
      </c>
      <c r="G51" s="165"/>
      <c r="H51" s="111"/>
      <c r="I51" s="112"/>
      <c r="J51" s="113"/>
      <c r="K51" s="109"/>
    </row>
    <row r="52" spans="1:11" ht="23.25" customHeight="1">
      <c r="A52" s="142"/>
      <c r="B52" s="152"/>
      <c r="C52" s="162" t="s">
        <v>175</v>
      </c>
      <c r="D52" s="199"/>
      <c r="E52" s="163"/>
      <c r="F52" s="164" t="s">
        <v>135</v>
      </c>
      <c r="G52" s="165"/>
      <c r="H52" s="111"/>
      <c r="I52" s="112"/>
      <c r="J52" s="113"/>
      <c r="K52" s="109"/>
    </row>
    <row r="53" spans="1:11" ht="23.25" customHeight="1">
      <c r="A53" s="142"/>
      <c r="B53" s="152"/>
      <c r="C53" s="166"/>
      <c r="D53" s="200"/>
      <c r="E53" s="167"/>
      <c r="F53" s="164" t="s">
        <v>135</v>
      </c>
      <c r="G53" s="169"/>
      <c r="H53" s="170"/>
      <c r="I53" s="171"/>
      <c r="J53" s="172"/>
      <c r="K53" s="173"/>
    </row>
    <row r="54" spans="1:11" ht="23.25" customHeight="1">
      <c r="A54" s="95"/>
      <c r="B54" s="201"/>
      <c r="C54" s="174" t="s">
        <v>169</v>
      </c>
      <c r="D54" s="202"/>
      <c r="E54" s="175"/>
      <c r="F54" s="176" t="s">
        <v>135</v>
      </c>
      <c r="G54" s="186"/>
      <c r="H54" s="117"/>
      <c r="I54" s="118"/>
      <c r="J54" s="119"/>
      <c r="K54" s="120"/>
    </row>
    <row r="55" spans="1:11" ht="23.25" customHeight="1" thickBot="1">
      <c r="A55" s="129"/>
      <c r="B55" s="203" t="s">
        <v>176</v>
      </c>
      <c r="C55" s="204"/>
      <c r="D55" s="204"/>
      <c r="E55" s="205"/>
      <c r="F55" s="133" t="s">
        <v>135</v>
      </c>
      <c r="G55" s="206"/>
      <c r="H55" s="135"/>
      <c r="I55" s="136"/>
      <c r="J55" s="137"/>
      <c r="K55" s="138"/>
    </row>
    <row r="56" spans="1:11" ht="23.25" customHeight="1">
      <c r="A56" s="207" t="s">
        <v>125</v>
      </c>
      <c r="B56" s="208"/>
      <c r="C56" s="208"/>
      <c r="D56" s="209"/>
      <c r="E56" s="210" t="s">
        <v>44</v>
      </c>
      <c r="F56" s="139" t="s">
        <v>135</v>
      </c>
      <c r="G56" s="211">
        <f>G3</f>
        <v>0</v>
      </c>
      <c r="H56" s="91">
        <f t="shared" ref="H56:J56" si="1">H3</f>
        <v>0</v>
      </c>
      <c r="I56" s="92">
        <f t="shared" si="1"/>
        <v>0</v>
      </c>
      <c r="J56" s="140">
        <f t="shared" si="1"/>
        <v>0</v>
      </c>
      <c r="K56" s="141"/>
    </row>
    <row r="57" spans="1:11" ht="23.25" customHeight="1">
      <c r="A57" s="212" t="s">
        <v>145</v>
      </c>
      <c r="B57" s="121"/>
      <c r="C57" s="121"/>
      <c r="D57" s="213"/>
      <c r="E57" s="214" t="s">
        <v>94</v>
      </c>
      <c r="F57" s="123" t="s">
        <v>135</v>
      </c>
      <c r="G57" s="215">
        <f>G22</f>
        <v>0</v>
      </c>
      <c r="H57" s="216">
        <f t="shared" ref="H57:J57" si="2">H22</f>
        <v>0</v>
      </c>
      <c r="I57" s="217">
        <f t="shared" si="2"/>
        <v>0</v>
      </c>
      <c r="J57" s="218">
        <f t="shared" si="2"/>
        <v>0</v>
      </c>
      <c r="K57" s="219"/>
    </row>
    <row r="58" spans="1:11" ht="23.25" customHeight="1" thickBot="1">
      <c r="A58" s="220" t="s">
        <v>177</v>
      </c>
      <c r="B58" s="221"/>
      <c r="C58" s="221"/>
      <c r="D58" s="222"/>
      <c r="E58" s="223" t="s">
        <v>95</v>
      </c>
      <c r="F58" s="224" t="s">
        <v>135</v>
      </c>
      <c r="G58" s="225">
        <f>SUM(G33:G36,G48:G50)</f>
        <v>0</v>
      </c>
      <c r="H58" s="226">
        <f>SUM(H33,H48:H50)</f>
        <v>0</v>
      </c>
      <c r="I58" s="227">
        <f>SUM(I33,I48:I50)</f>
        <v>0</v>
      </c>
      <c r="J58" s="228">
        <f>SUM(J33,J48:J50)</f>
        <v>0</v>
      </c>
      <c r="K58" s="229"/>
    </row>
    <row r="59" spans="1:11" ht="23.25" customHeight="1" thickTop="1" thickBot="1">
      <c r="A59" s="230" t="s">
        <v>178</v>
      </c>
      <c r="B59" s="231"/>
      <c r="C59" s="231"/>
      <c r="D59" s="232"/>
      <c r="E59" s="233" t="s">
        <v>179</v>
      </c>
      <c r="F59" s="234" t="s">
        <v>135</v>
      </c>
      <c r="G59" s="235">
        <f>G56-G57+G58</f>
        <v>0</v>
      </c>
      <c r="H59" s="236">
        <f t="shared" ref="H59:J59" si="3">H56-H57+H58</f>
        <v>0</v>
      </c>
      <c r="I59" s="237">
        <f t="shared" si="3"/>
        <v>0</v>
      </c>
      <c r="J59" s="238">
        <f t="shared" si="3"/>
        <v>0</v>
      </c>
      <c r="K59" s="239"/>
    </row>
  </sheetData>
  <mergeCells count="10">
    <mergeCell ref="C25:C31"/>
    <mergeCell ref="C33:C36"/>
    <mergeCell ref="C37:C46"/>
    <mergeCell ref="A2:C2"/>
    <mergeCell ref="D2:F2"/>
    <mergeCell ref="B4:B20"/>
    <mergeCell ref="C4:D7"/>
    <mergeCell ref="C8:D11"/>
    <mergeCell ref="C12:D15"/>
    <mergeCell ref="C16:D19"/>
  </mergeCells>
  <phoneticPr fontId="4"/>
  <printOptions horizontalCentered="1"/>
  <pageMargins left="0.70866141732283472" right="0.31496062992125984" top="0.55118110236220474" bottom="0.55118110236220474" header="0.31496062992125984" footer="0.31496062992125984"/>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県様式１号－１</vt:lpstr>
      <vt:lpstr>県様式3号</vt:lpstr>
      <vt:lpstr>【参考】付加価値額の算定根拠</vt:lpstr>
      <vt:lpstr>【参考】付加価値額の算定根拠!Print_Area</vt:lpstr>
      <vt:lpstr>'県様式１号－１'!Print_Area</vt:lpstr>
      <vt:lpstr>県様式3号!Print_Area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2024-02-05T06:51:50Z</dcterms:modified>
</cp:coreProperties>
</file>