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市町村支援課移行データ\財政係\03　決算統計（地方財政状況調査）\01普通会計\★R02決算統計（R03）\220224　令和２年度財政状況資料集の作成等について\03市町村から\"/>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W102" i="12" l="1"/>
  <c r="DB102" i="12"/>
  <c r="DG102" i="12"/>
  <c r="DL102" i="12"/>
  <c r="DQ102" i="12"/>
  <c r="CR102" i="12"/>
  <c r="AP23" i="12"/>
  <c r="V23" i="12"/>
  <c r="AA23" i="12"/>
  <c r="Q23" i="12"/>
  <c r="AU63" i="12"/>
  <c r="AP63" i="12"/>
  <c r="AU88" i="12"/>
  <c r="AP88" i="12"/>
  <c r="AF88" i="12"/>
  <c r="BG34" i="10" l="1"/>
  <c r="AO35"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U36" i="10"/>
  <c r="C36" i="10"/>
  <c r="BE35" i="10"/>
  <c r="CO34" i="10"/>
  <c r="CO35" i="10" s="1"/>
  <c r="CO36" i="10" s="1"/>
  <c r="BW34" i="10"/>
  <c r="BW35" i="10" s="1"/>
  <c r="BW36" i="10" s="1"/>
  <c r="BW37" i="10" s="1"/>
  <c r="BW38" i="10" s="1"/>
  <c r="BW39" i="10" s="1"/>
  <c r="BW40" i="10" s="1"/>
  <c r="BW41" i="10" s="1"/>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AM34" i="10" l="1"/>
  <c r="AM35" i="10" s="1"/>
  <c r="BE34" i="10"/>
</calcChain>
</file>

<file path=xl/sharedStrings.xml><?xml version="1.0" encoding="utf-8"?>
<sst xmlns="http://schemas.openxmlformats.org/spreadsheetml/2006/main" count="1020" uniqueCount="594">
  <si>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</si>
  <si>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</si>
  <si>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</si>
  <si>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</si>
  <si>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</si>
  <si>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</si>
  <si>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</si>
  <si>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</si>
  <si>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</si>
  <si>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</si>
  <si>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</si>
  <si>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</si>
  <si>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</si>
  <si>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</si>
  <si>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</si>
  <si>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</si>
  <si>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</si>
  <si>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</si>
  <si>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</si>
  <si>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</si>
  <si>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</si>
  <si>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</si>
  <si>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</si>
  <si>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</si>
  <si>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</si>
  <si>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</si>
  <si>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</si>
  <si>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</si>
  <si>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</si>
  <si>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</si>
  <si>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</si>
  <si>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</si>
  <si>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</si>
  <si>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</si>
  <si>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</si>
  <si>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</si>
  <si>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</si>
  <si>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</si>
  <si>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</si>
  <si>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</si>
  <si>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</si>
  <si>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</si>
  <si>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</si>
  <si>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</si>
  <si>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</si>
  <si>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</si>
  <si>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</si>
  <si>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</si>
  <si>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</si>
  <si>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</si>
  <si>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</si>
  <si>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</si>
  <si>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</si>
  <si>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</si>
  <si>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</si>
  <si>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</si>
  <si>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</si>
  <si>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</si>
  <si>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</si>
  <si>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</si>
  <si>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</si>
  <si>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</si>
  <si>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</si>
  <si>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</si>
  <si>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</si>
  <si>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</si>
  <si>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</si>
  <si>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</si>
  <si>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</si>
  <si>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</si>
  <si>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</si>
  <si>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</si>
  <si>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</si>
  <si>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</si>
  <si>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</si>
  <si>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</si>
  <si>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</si>
  <si>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</si>
  <si>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</si>
  <si>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</si>
  <si>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</si>
  <si>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</si>
  <si>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</si>
  <si>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富山県</t>
    <phoneticPr fontId="5"/>
  </si>
  <si>
    <t>市町村類型</t>
    <phoneticPr fontId="5"/>
  </si>
  <si>
    <t>Ⅰ－２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</si>
  <si>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</si>
  <si>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</si>
  <si>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</si>
  <si>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</si>
  <si>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</si>
  <si>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</si>
  <si>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</si>
  <si>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</si>
  <si>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</si>
  <si>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</si>
  <si>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</si>
  <si>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</si>
  <si>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小矢部市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</si>
  <si>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</si>
  <si>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</si>
  <si>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</si>
  <si>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</si>
  <si>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</si>
  <si>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</si>
  <si>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</si>
  <si>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</si>
  <si>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</si>
  <si>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</si>
  <si>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</si>
  <si>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</si>
  <si>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</si>
  <si>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</si>
  <si>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</si>
  <si>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</si>
  <si>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</si>
  <si>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</si>
  <si>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</si>
  <si>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</si>
  <si>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</si>
  <si>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</si>
  <si>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</si>
  <si>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</si>
  <si>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</si>
  <si>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</si>
  <si>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</si>
  <si>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</si>
  <si>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</si>
  <si>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</si>
  <si>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</si>
  <si>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</si>
  <si>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</si>
  <si>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</si>
  <si>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</si>
  <si>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</si>
  <si>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</si>
  <si>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</si>
  <si>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</si>
  <si>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</si>
  <si>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</si>
  <si>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</si>
  <si>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</si>
  <si>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</si>
  <si>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</si>
  <si>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</si>
  <si>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</si>
  <si>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</si>
  <si>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</si>
  <si>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</si>
  <si>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</si>
  <si>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</si>
  <si>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5"/>
  </si>
  <si>
    <t>うち日本人(％)</t>
    <phoneticPr fontId="5"/>
  </si>
  <si>
    <t>-1.1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</si>
  <si>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</si>
  <si>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</si>
  <si>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</si>
  <si>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</si>
  <si>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</si>
  <si>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</si>
  <si>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</si>
  <si>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</si>
  <si>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</si>
  <si>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</si>
  <si>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</si>
  <si>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</si>
  <si>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</si>
  <si>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</si>
  <si>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</si>
  <si>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</si>
  <si>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</si>
  <si>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</si>
  <si>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</si>
  <si>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</si>
  <si>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</si>
  <si>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</si>
  <si>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</si>
  <si>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</si>
  <si>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</si>
  <si>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</si>
  <si>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</si>
  <si>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</si>
  <si>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</si>
  <si>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</si>
  <si>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</si>
  <si>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</si>
  <si>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</si>
  <si>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</si>
  <si>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</si>
  <si>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</si>
  <si>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</si>
  <si>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</si>
  <si>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</si>
  <si>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</si>
  <si>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</si>
  <si>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</si>
  <si>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</si>
  <si>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</si>
  <si>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</si>
  <si>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</si>
  <si>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</si>
  <si>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</si>
  <si>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</si>
  <si>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</si>
  <si>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</si>
  <si>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</si>
  <si>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</si>
  <si>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</si>
  <si>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</si>
  <si>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</si>
  <si>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</si>
  <si>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</si>
  <si>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富山県小矢部市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</si>
  <si>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</si>
  <si>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</si>
  <si>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</si>
  <si>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</si>
  <si>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</si>
  <si>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</si>
  <si>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</si>
  <si>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</si>
  <si>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</si>
  <si>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</si>
  <si>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</si>
  <si>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</si>
  <si>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</si>
  <si>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</si>
  <si>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</si>
  <si>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</si>
  <si>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</si>
  <si>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</si>
  <si>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</si>
  <si>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</si>
  <si>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</si>
  <si>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</si>
  <si>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</si>
  <si>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</si>
  <si>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</si>
  <si>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</si>
  <si>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</si>
  <si>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</si>
  <si>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</si>
  <si>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</si>
  <si>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</si>
  <si>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</si>
  <si>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</si>
  <si>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</si>
  <si>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</si>
  <si>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</si>
  <si>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</si>
  <si>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</si>
  <si>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</si>
  <si>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</si>
  <si>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</si>
  <si>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</si>
  <si>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</si>
  <si>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</si>
  <si>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</si>
  <si>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</si>
  <si>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</si>
  <si>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</si>
  <si>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</si>
  <si>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</si>
  <si>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</si>
  <si>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</si>
  <si>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</si>
  <si>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</si>
  <si>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</si>
  <si>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</si>
  <si>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</si>
  <si>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</si>
  <si>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</si>
  <si>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</si>
  <si>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</si>
  <si>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</si>
  <si>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</si>
  <si>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</si>
  <si>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</si>
  <si>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</si>
  <si>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</si>
  <si>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</si>
  <si>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</si>
  <si>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</si>
  <si>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</si>
  <si>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</si>
  <si>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</si>
  <si>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</si>
  <si>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</si>
  <si>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</si>
  <si>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</si>
  <si>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</si>
  <si>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</si>
  <si>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</si>
  <si>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</si>
  <si>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</si>
  <si>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</si>
  <si>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</si>
  <si>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</si>
  <si>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</si>
  <si>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</si>
  <si>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</si>
  <si>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</si>
  <si>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</si>
  <si>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</si>
  <si>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</si>
  <si>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</si>
  <si>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</si>
  <si>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</si>
  <si>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</si>
  <si>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</si>
  <si>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</si>
  <si>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</si>
  <si>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</si>
  <si>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</si>
  <si>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</si>
  <si>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</si>
  <si>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</si>
  <si>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</si>
  <si>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</si>
  <si>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</si>
  <si>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</si>
  <si>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</si>
  <si>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</si>
  <si>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</si>
  <si>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</si>
  <si>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</si>
  <si>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</si>
  <si>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</si>
  <si>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</si>
  <si>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</si>
  <si>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</si>
  <si>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</si>
  <si>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</si>
  <si>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</si>
  <si>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</si>
  <si>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</si>
  <si>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</si>
  <si>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</si>
  <si>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</si>
  <si>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</si>
  <si>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</si>
  <si>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</si>
  <si>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</si>
  <si>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</si>
  <si>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</si>
  <si>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</si>
  <si>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</si>
  <si>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</si>
  <si>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</si>
  <si>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</si>
  <si>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</si>
  <si>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</si>
  <si>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</si>
  <si>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</si>
  <si>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</si>
  <si>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</si>
  <si>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</si>
  <si>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</si>
  <si>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</si>
  <si>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</si>
  <si>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</si>
  <si>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</si>
  <si>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</si>
  <si>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</si>
  <si>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</si>
  <si>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</si>
  <si>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富山県小矢部市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</si>
  <si>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</si>
  <si>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</si>
  <si>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</si>
  <si>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</si>
  <si>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</si>
  <si>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</si>
  <si>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</si>
  <si>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</si>
  <si>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</si>
  <si>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</si>
  <si>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</si>
  <si>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</si>
  <si>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</si>
  <si>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</si>
  <si>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</si>
  <si>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</si>
  <si>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</si>
  <si>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</si>
  <si>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</si>
  <si>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</si>
  <si>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公共用地先行取得事業特別会計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</si>
  <si>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</si>
  <si>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</si>
  <si>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</si>
  <si>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</si>
  <si>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</si>
  <si>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</si>
  <si>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</si>
  <si>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</si>
  <si>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</si>
  <si>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</si>
  <si>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</si>
  <si>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</si>
  <si>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</si>
  <si>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</si>
  <si>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</si>
  <si>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水道事業会計</t>
    <phoneticPr fontId="5"/>
  </si>
  <si>
    <t>法適用企業</t>
    <phoneticPr fontId="5"/>
  </si>
  <si>
    <t>下水道事業会計</t>
    <phoneticPr fontId="5"/>
  </si>
  <si>
    <t>東部産業団地事業特別会計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</si>
  <si>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</si>
  <si>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</si>
  <si>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</si>
  <si>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</si>
  <si>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</si>
  <si>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</si>
  <si>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</si>
  <si>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</si>
  <si>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</si>
  <si>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</si>
  <si>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</si>
  <si>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</si>
  <si>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</si>
  <si>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</si>
  <si>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</si>
  <si>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</si>
  <si>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</si>
  <si>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</si>
  <si>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</si>
  <si>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</si>
  <si>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</si>
  <si>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</si>
  <si>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</si>
  <si>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</si>
  <si>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</si>
  <si>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</si>
  <si>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</si>
  <si>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</si>
  <si>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</si>
  <si>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</si>
  <si>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</si>
  <si>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</si>
  <si>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</si>
  <si>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</si>
  <si>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</si>
  <si>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</si>
  <si>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</si>
  <si>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</si>
  <si>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</si>
  <si>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</si>
  <si>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</si>
  <si>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</si>
  <si>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</si>
  <si>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</si>
  <si>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</si>
  <si>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</si>
  <si>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</si>
  <si>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</si>
  <si>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</si>
  <si>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</si>
  <si>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</si>
  <si>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</si>
  <si>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</si>
  <si>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</si>
  <si>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</si>
  <si>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</si>
  <si>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</si>
  <si>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</si>
  <si>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</si>
  <si>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</si>
  <si>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</si>
  <si>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</si>
  <si>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</si>
  <si>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</si>
  <si>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</si>
  <si>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</si>
  <si>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</si>
  <si>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</si>
  <si>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</si>
  <si>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</si>
  <si>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</si>
  <si>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</si>
  <si>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</si>
  <si>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</si>
  <si>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</si>
  <si>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</si>
  <si>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</si>
  <si>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</si>
  <si>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</si>
  <si>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</si>
  <si>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</si>
  <si>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</si>
  <si>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</si>
  <si>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</si>
  <si>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</si>
  <si>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</si>
  <si>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</si>
  <si>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</si>
  <si>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</si>
  <si>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</si>
  <si>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</si>
  <si>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</si>
  <si>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</si>
  <si>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</si>
  <si>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</si>
  <si>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</si>
  <si>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</si>
  <si>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</si>
  <si>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</si>
  <si>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</si>
  <si>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</si>
  <si>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</si>
  <si>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</si>
  <si>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</si>
  <si>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</si>
  <si>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</si>
  <si>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</si>
  <si>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</si>
  <si>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</si>
  <si>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</si>
  <si>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</si>
  <si>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</si>
  <si>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</si>
  <si>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</si>
  <si>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</si>
  <si>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</si>
  <si>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</si>
  <si>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</si>
  <si>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</si>
  <si>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</si>
  <si>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</si>
  <si>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</si>
  <si>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</si>
  <si>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</si>
  <si>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</si>
  <si>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</si>
  <si>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</si>
  <si>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</si>
  <si>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</si>
  <si>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</si>
  <si>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</si>
  <si>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</si>
  <si>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</si>
  <si>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</si>
  <si>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</si>
  <si>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</si>
  <si>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</si>
  <si>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</si>
  <si>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</si>
  <si>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</si>
  <si>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</si>
  <si>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</si>
  <si>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</si>
  <si>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</si>
  <si>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</si>
  <si>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</si>
  <si>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</si>
  <si>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</si>
  <si>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</si>
  <si>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</si>
  <si>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0.28</t>
  </si>
  <si>
    <t>▲ 3.07</t>
  </si>
  <si>
    <t>▲ 3.72</t>
  </si>
  <si>
    <t>▲ 1.86</t>
  </si>
  <si>
    <t>水道事業会計</t>
  </si>
  <si>
    <t>一般会計</t>
  </si>
  <si>
    <t>下水道事業会計</t>
  </si>
  <si>
    <t>国民健康保険事業特別会計</t>
  </si>
  <si>
    <t>後期高齢者医療事業特別会計</t>
  </si>
  <si>
    <t>公共用地先行取得事業特別会計</t>
  </si>
  <si>
    <t>東部産業団地事業特別会計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</si>
  <si>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</si>
  <si>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</si>
  <si>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</si>
  <si>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</si>
  <si>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</si>
  <si>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</si>
  <si>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</si>
  <si>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</si>
  <si>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砺波地方衛生施設組合</t>
    <rPh sb="0" eb="2">
      <t>トナミ</t>
    </rPh>
    <rPh sb="2" eb="4">
      <t>チホウ</t>
    </rPh>
    <rPh sb="4" eb="6">
      <t>エイセイ</t>
    </rPh>
    <rPh sb="6" eb="8">
      <t>シセツ</t>
    </rPh>
    <rPh sb="8" eb="10">
      <t>クミアイ</t>
    </rPh>
    <phoneticPr fontId="2"/>
  </si>
  <si>
    <t>小矢部川中流水害予防組合</t>
    <rPh sb="0" eb="3">
      <t>オヤベ</t>
    </rPh>
    <rPh sb="3" eb="4">
      <t>ガワ</t>
    </rPh>
    <rPh sb="4" eb="6">
      <t>チュウリュウ</t>
    </rPh>
    <rPh sb="6" eb="8">
      <t>スイガイ</t>
    </rPh>
    <rPh sb="8" eb="10">
      <t>ヨボウ</t>
    </rPh>
    <rPh sb="10" eb="12">
      <t>クミアイ</t>
    </rPh>
    <phoneticPr fontId="2"/>
  </si>
  <si>
    <t>富山県市町村総合事務組合</t>
    <rPh sb="0" eb="3">
      <t>トヤマケン</t>
    </rPh>
    <rPh sb="3" eb="6">
      <t>シチョウソン</t>
    </rPh>
    <rPh sb="6" eb="8">
      <t>ソウゴウ</t>
    </rPh>
    <rPh sb="8" eb="10">
      <t>ジム</t>
    </rPh>
    <rPh sb="10" eb="12">
      <t>クミアイ</t>
    </rPh>
    <phoneticPr fontId="2"/>
  </si>
  <si>
    <t>高岡地区広域圏事務組合</t>
    <rPh sb="0" eb="2">
      <t>タカオカ</t>
    </rPh>
    <rPh sb="2" eb="4">
      <t>チク</t>
    </rPh>
    <rPh sb="4" eb="7">
      <t>コウイキケン</t>
    </rPh>
    <rPh sb="7" eb="9">
      <t>ジム</t>
    </rPh>
    <rPh sb="9" eb="11">
      <t>クミアイ</t>
    </rPh>
    <phoneticPr fontId="2"/>
  </si>
  <si>
    <t>富山県市町村会館管理組合</t>
    <rPh sb="0" eb="3">
      <t>トヤマケン</t>
    </rPh>
    <rPh sb="3" eb="6">
      <t>シチョウソン</t>
    </rPh>
    <rPh sb="6" eb="8">
      <t>カイカン</t>
    </rPh>
    <rPh sb="8" eb="10">
      <t>カンリ</t>
    </rPh>
    <rPh sb="10" eb="12">
      <t>クミアイ</t>
    </rPh>
    <phoneticPr fontId="2"/>
  </si>
  <si>
    <t>砺波地方介護保険組合</t>
    <rPh sb="0" eb="2">
      <t>トナミ</t>
    </rPh>
    <rPh sb="2" eb="4">
      <t>チホウ</t>
    </rPh>
    <rPh sb="4" eb="6">
      <t>カイゴ</t>
    </rPh>
    <rPh sb="6" eb="8">
      <t>ホケン</t>
    </rPh>
    <rPh sb="8" eb="10">
      <t>クミアイ</t>
    </rPh>
    <phoneticPr fontId="2"/>
  </si>
  <si>
    <t>富山県後期高齢者医療広域連合</t>
    <rPh sb="0" eb="3">
      <t>トヤマケン</t>
    </rPh>
    <rPh sb="3" eb="5">
      <t>コウキ</t>
    </rPh>
    <rPh sb="5" eb="8">
      <t>コウレイシャ</t>
    </rPh>
    <rPh sb="8" eb="10">
      <t>イリョウ</t>
    </rPh>
    <rPh sb="10" eb="12">
      <t>コウイキ</t>
    </rPh>
    <rPh sb="12" eb="14">
      <t>レンゴウ</t>
    </rPh>
    <phoneticPr fontId="2"/>
  </si>
  <si>
    <t>砺波地域消防組合</t>
    <rPh sb="0" eb="2">
      <t>トナミ</t>
    </rPh>
    <rPh sb="2" eb="4">
      <t>チイキ</t>
    </rPh>
    <rPh sb="4" eb="6">
      <t>ショウボウ</t>
    </rPh>
    <rPh sb="6" eb="8">
      <t>クミアイ</t>
    </rPh>
    <phoneticPr fontId="2"/>
  </si>
  <si>
    <t>公益財団法人クロスランドおやべ</t>
    <rPh sb="0" eb="2">
      <t>コウエキ</t>
    </rPh>
    <rPh sb="2" eb="4">
      <t>ザイダン</t>
    </rPh>
    <rPh sb="4" eb="6">
      <t>ホウジン</t>
    </rPh>
    <phoneticPr fontId="2"/>
  </si>
  <si>
    <t>公益財団法人小矢部市体育協会</t>
    <rPh sb="0" eb="2">
      <t>コウエキ</t>
    </rPh>
    <rPh sb="2" eb="4">
      <t>ザイダン</t>
    </rPh>
    <rPh sb="4" eb="6">
      <t>ホウジン</t>
    </rPh>
    <rPh sb="6" eb="10">
      <t>オヤベシ</t>
    </rPh>
    <rPh sb="10" eb="12">
      <t>タイイク</t>
    </rPh>
    <rPh sb="12" eb="14">
      <t>キョウカイ</t>
    </rPh>
    <phoneticPr fontId="2"/>
  </si>
  <si>
    <t>小矢部市土地開発公社</t>
    <rPh sb="0" eb="4">
      <t>オヤベシ</t>
    </rPh>
    <rPh sb="4" eb="6">
      <t>トチ</t>
    </rPh>
    <rPh sb="6" eb="8">
      <t>カイハツ</t>
    </rPh>
    <rPh sb="8" eb="10">
      <t>コウシャ</t>
    </rPh>
    <phoneticPr fontId="2"/>
  </si>
  <si>
    <t>〇</t>
    <phoneticPr fontId="2"/>
  </si>
  <si>
    <t>健やか福祉基金</t>
    <rPh sb="0" eb="1">
      <t>スコ</t>
    </rPh>
    <rPh sb="3" eb="5">
      <t>フクシ</t>
    </rPh>
    <rPh sb="5" eb="7">
      <t>キキン</t>
    </rPh>
    <phoneticPr fontId="2"/>
  </si>
  <si>
    <t>ふるさとおやべ応援基金</t>
    <rPh sb="7" eb="9">
      <t>オウエン</t>
    </rPh>
    <rPh sb="9" eb="11">
      <t>キキン</t>
    </rPh>
    <phoneticPr fontId="2"/>
  </si>
  <si>
    <t>スポーツ振興基金</t>
    <rPh sb="4" eb="6">
      <t>シンコウ</t>
    </rPh>
    <rPh sb="6" eb="8">
      <t>キキン</t>
    </rPh>
    <phoneticPr fontId="2"/>
  </si>
  <si>
    <t>庁舎整備基金</t>
    <rPh sb="0" eb="2">
      <t>チョウシャ</t>
    </rPh>
    <rPh sb="2" eb="4">
      <t>セイビ</t>
    </rPh>
    <rPh sb="4" eb="6">
      <t>キキン</t>
    </rPh>
    <phoneticPr fontId="2"/>
  </si>
  <si>
    <t>国際交流基金</t>
    <rPh sb="0" eb="2">
      <t>コクサイ</t>
    </rPh>
    <rPh sb="2" eb="4">
      <t>コウリュウ</t>
    </rPh>
    <rPh sb="4" eb="6">
      <t>キキン</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</si>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</sst>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84"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30" xfId="15" applyNumberFormat="1" applyFont="1" applyFill="1" applyBorder="1" applyAlignment="1" applyProtection="1">
      <alignment horizontal="left" vertical="center" shrinkToFit="1"/>
      <protection locked="0"/>
    </xf>
    <xf numFmtId="0" fontId="34" fillId="8" borderId="18" xfId="15" applyNumberFormat="1" applyFont="1" applyFill="1" applyBorder="1" applyAlignment="1" applyProtection="1">
      <alignment horizontal="left" vertical="center" shrinkToFit="1"/>
      <protection locked="0"/>
    </xf>
    <xf numFmtId="0" fontId="34" fillId="8" borderId="19"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65876</c:v>
                </c:pt>
                <c:pt idx="1">
                  <c:v>68468</c:v>
                </c:pt>
                <c:pt idx="2">
                  <c:v>69729</c:v>
                </c:pt>
                <c:pt idx="3">
                  <c:v>74581</c:v>
                </c:pt>
                <c:pt idx="4">
                  <c:v>76347</c:v>
                </c:pt>
              </c:numCache>
            </c:numRef>
          </c:val>
          <c:smooth val="0"/>
          <c:extLst>
            <c:ext xmlns:c16="http://schemas.microsoft.com/office/drawing/2014/chart" uri="{C3380CC4-5D6E-409C-BE32-E72D297353CC}">
              <c16:uniqueId val="{00000000-784A-48FA-A565-DAC4BF323C0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51367</c:v>
                </c:pt>
                <c:pt idx="1">
                  <c:v>76604</c:v>
                </c:pt>
                <c:pt idx="2">
                  <c:v>142721</c:v>
                </c:pt>
                <c:pt idx="3">
                  <c:v>149748</c:v>
                </c:pt>
                <c:pt idx="4">
                  <c:v>105602</c:v>
                </c:pt>
              </c:numCache>
            </c:numRef>
          </c:val>
          <c:smooth val="0"/>
          <c:extLst>
            <c:ext xmlns:c16="http://schemas.microsoft.com/office/drawing/2014/chart" uri="{C3380CC4-5D6E-409C-BE32-E72D297353CC}">
              <c16:uniqueId val="{00000001-784A-48FA-A565-DAC4BF323C0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5.0999999999999996</c:v>
                </c:pt>
                <c:pt idx="1">
                  <c:v>2.58</c:v>
                </c:pt>
                <c:pt idx="2">
                  <c:v>1.25</c:v>
                </c:pt>
                <c:pt idx="3">
                  <c:v>1.59</c:v>
                </c:pt>
                <c:pt idx="4">
                  <c:v>3.75</c:v>
                </c:pt>
              </c:numCache>
            </c:numRef>
          </c:val>
          <c:extLst>
            <c:ext xmlns:c16="http://schemas.microsoft.com/office/drawing/2014/chart" uri="{C3380CC4-5D6E-409C-BE32-E72D297353CC}">
              <c16:uniqueId val="{00000000-733B-41B2-AAC8-68566FF4B41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10.37</c:v>
                </c:pt>
                <c:pt idx="1">
                  <c:v>9.65</c:v>
                </c:pt>
                <c:pt idx="2">
                  <c:v>7.17</c:v>
                </c:pt>
                <c:pt idx="3">
                  <c:v>4.9400000000000004</c:v>
                </c:pt>
                <c:pt idx="4">
                  <c:v>5.91</c:v>
                </c:pt>
              </c:numCache>
            </c:numRef>
          </c:val>
          <c:extLst>
            <c:ext xmlns:c16="http://schemas.microsoft.com/office/drawing/2014/chart" uri="{C3380CC4-5D6E-409C-BE32-E72D297353CC}">
              <c16:uniqueId val="{00000001-733B-41B2-AAC8-68566FF4B41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-0.28000000000000003</c:v>
                </c:pt>
                <c:pt idx="1">
                  <c:v>-3.07</c:v>
                </c:pt>
                <c:pt idx="2">
                  <c:v>-3.72</c:v>
                </c:pt>
                <c:pt idx="3">
                  <c:v>-1.86</c:v>
                </c:pt>
                <c:pt idx="4">
                  <c:v>3.32</c:v>
                </c:pt>
              </c:numCache>
            </c:numRef>
          </c:val>
          <c:smooth val="0"/>
          <c:extLst>
            <c:ext xmlns:c16="http://schemas.microsoft.com/office/drawing/2014/chart" uri="{C3380CC4-5D6E-409C-BE32-E72D297353CC}">
              <c16:uniqueId val="{00000002-733B-41B2-AAC8-68566FF4B41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0.7</c:v>
                </c:pt>
                <c:pt idx="8">
                  <c:v>0</c:v>
                </c:pt>
                <c:pt idx="9">
                  <c:v>0</c:v>
                </c:pt>
              </c:numCache>
            </c:numRef>
          </c:val>
          <c:extLst>
            <c:ext xmlns:c16="http://schemas.microsoft.com/office/drawing/2014/chart" uri="{C3380CC4-5D6E-409C-BE32-E72D297353CC}">
              <c16:uniqueId val="{00000000-48A0-4B59-9573-98DD1D3E271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8A0-4B59-9573-98DD1D3E2711}"/>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48A0-4B59-9573-98DD1D3E2711}"/>
            </c:ext>
          </c:extLst>
        </c:ser>
        <c:ser>
          <c:idx val="3"/>
          <c:order val="3"/>
          <c:tx>
            <c:strRef>
              <c:f>データシート!$A$30</c:f>
              <c:strCache>
                <c:ptCount val="1"/>
                <c:pt idx="0">
                  <c:v>東部産業団地事業特別会計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48A0-4B59-9573-98DD1D3E2711}"/>
            </c:ext>
          </c:extLst>
        </c:ser>
        <c:ser>
          <c:idx val="4"/>
          <c:order val="4"/>
          <c:tx>
            <c:strRef>
              <c:f>データシート!$A$31</c:f>
              <c:strCache>
                <c:ptCount val="1"/>
                <c:pt idx="0">
                  <c:v>公共用地先行取得事業特別会計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48A0-4B59-9573-98DD1D3E2711}"/>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0.01</c:v>
                </c:pt>
                <c:pt idx="2">
                  <c:v>#N/A</c:v>
                </c:pt>
                <c:pt idx="3">
                  <c:v>0.01</c:v>
                </c:pt>
                <c:pt idx="4">
                  <c:v>#N/A</c:v>
                </c:pt>
                <c:pt idx="5">
                  <c:v>0.01</c:v>
                </c:pt>
                <c:pt idx="6">
                  <c:v>#N/A</c:v>
                </c:pt>
                <c:pt idx="7">
                  <c:v>0</c:v>
                </c:pt>
                <c:pt idx="8">
                  <c:v>#N/A</c:v>
                </c:pt>
                <c:pt idx="9">
                  <c:v>0</c:v>
                </c:pt>
              </c:numCache>
            </c:numRef>
          </c:val>
          <c:extLst>
            <c:ext xmlns:c16="http://schemas.microsoft.com/office/drawing/2014/chart" uri="{C3380CC4-5D6E-409C-BE32-E72D297353CC}">
              <c16:uniqueId val="{00000005-48A0-4B59-9573-98DD1D3E2711}"/>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1.56</c:v>
                </c:pt>
                <c:pt idx="2">
                  <c:v>#N/A</c:v>
                </c:pt>
                <c:pt idx="3">
                  <c:v>1.71</c:v>
                </c:pt>
                <c:pt idx="4">
                  <c:v>#N/A</c:v>
                </c:pt>
                <c:pt idx="5">
                  <c:v>0.28999999999999998</c:v>
                </c:pt>
                <c:pt idx="6">
                  <c:v>#N/A</c:v>
                </c:pt>
                <c:pt idx="7">
                  <c:v>0.23</c:v>
                </c:pt>
                <c:pt idx="8">
                  <c:v>#N/A</c:v>
                </c:pt>
                <c:pt idx="9">
                  <c:v>0.66</c:v>
                </c:pt>
              </c:numCache>
            </c:numRef>
          </c:val>
          <c:extLst>
            <c:ext xmlns:c16="http://schemas.microsoft.com/office/drawing/2014/chart" uri="{C3380CC4-5D6E-409C-BE32-E72D297353CC}">
              <c16:uniqueId val="{00000006-48A0-4B59-9573-98DD1D3E2711}"/>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0</c:v>
                </c:pt>
                <c:pt idx="1">
                  <c:v>0</c:v>
                </c:pt>
                <c:pt idx="2">
                  <c:v>0</c:v>
                </c:pt>
                <c:pt idx="3">
                  <c:v>0</c:v>
                </c:pt>
                <c:pt idx="4">
                  <c:v>0</c:v>
                </c:pt>
                <c:pt idx="5">
                  <c:v>0</c:v>
                </c:pt>
                <c:pt idx="6">
                  <c:v>0</c:v>
                </c:pt>
                <c:pt idx="7">
                  <c:v>0</c:v>
                </c:pt>
                <c:pt idx="8">
                  <c:v>#N/A</c:v>
                </c:pt>
                <c:pt idx="9">
                  <c:v>2.38</c:v>
                </c:pt>
              </c:numCache>
            </c:numRef>
          </c:val>
          <c:extLst>
            <c:ext xmlns:c16="http://schemas.microsoft.com/office/drawing/2014/chart" uri="{C3380CC4-5D6E-409C-BE32-E72D297353CC}">
              <c16:uniqueId val="{00000007-48A0-4B59-9573-98DD1D3E2711}"/>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5.09</c:v>
                </c:pt>
                <c:pt idx="2">
                  <c:v>#N/A</c:v>
                </c:pt>
                <c:pt idx="3">
                  <c:v>2.58</c:v>
                </c:pt>
                <c:pt idx="4">
                  <c:v>#N/A</c:v>
                </c:pt>
                <c:pt idx="5">
                  <c:v>1.25</c:v>
                </c:pt>
                <c:pt idx="6">
                  <c:v>#N/A</c:v>
                </c:pt>
                <c:pt idx="7">
                  <c:v>1.58</c:v>
                </c:pt>
                <c:pt idx="8">
                  <c:v>#N/A</c:v>
                </c:pt>
                <c:pt idx="9">
                  <c:v>3.74</c:v>
                </c:pt>
              </c:numCache>
            </c:numRef>
          </c:val>
          <c:extLst>
            <c:ext xmlns:c16="http://schemas.microsoft.com/office/drawing/2014/chart" uri="{C3380CC4-5D6E-409C-BE32-E72D297353CC}">
              <c16:uniqueId val="{00000008-48A0-4B59-9573-98DD1D3E2711}"/>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4</c:v>
                </c:pt>
                <c:pt idx="2">
                  <c:v>#N/A</c:v>
                </c:pt>
                <c:pt idx="3">
                  <c:v>4.7699999999999996</c:v>
                </c:pt>
                <c:pt idx="4">
                  <c:v>#N/A</c:v>
                </c:pt>
                <c:pt idx="5">
                  <c:v>5.89</c:v>
                </c:pt>
                <c:pt idx="6">
                  <c:v>#N/A</c:v>
                </c:pt>
                <c:pt idx="7">
                  <c:v>6.38</c:v>
                </c:pt>
                <c:pt idx="8">
                  <c:v>#N/A</c:v>
                </c:pt>
                <c:pt idx="9">
                  <c:v>6.68</c:v>
                </c:pt>
              </c:numCache>
            </c:numRef>
          </c:val>
          <c:extLst>
            <c:ext xmlns:c16="http://schemas.microsoft.com/office/drawing/2014/chart" uri="{C3380CC4-5D6E-409C-BE32-E72D297353CC}">
              <c16:uniqueId val="{00000009-48A0-4B59-9573-98DD1D3E271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1358</c:v>
                </c:pt>
                <c:pt idx="5">
                  <c:v>1378</c:v>
                </c:pt>
                <c:pt idx="8">
                  <c:v>1395</c:v>
                </c:pt>
                <c:pt idx="11">
                  <c:v>1407</c:v>
                </c:pt>
                <c:pt idx="14">
                  <c:v>1401</c:v>
                </c:pt>
              </c:numCache>
            </c:numRef>
          </c:val>
          <c:extLst>
            <c:ext xmlns:c16="http://schemas.microsoft.com/office/drawing/2014/chart" uri="{C3380CC4-5D6E-409C-BE32-E72D297353CC}">
              <c16:uniqueId val="{00000000-ABA4-4112-8964-1D9C77BE0BA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1</c:v>
                </c:pt>
                <c:pt idx="9">
                  <c:v>1</c:v>
                </c:pt>
                <c:pt idx="12">
                  <c:v>0</c:v>
                </c:pt>
              </c:numCache>
            </c:numRef>
          </c:val>
          <c:extLst>
            <c:ext xmlns:c16="http://schemas.microsoft.com/office/drawing/2014/chart" uri="{C3380CC4-5D6E-409C-BE32-E72D297353CC}">
              <c16:uniqueId val="{00000001-ABA4-4112-8964-1D9C77BE0BA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107</c:v>
                </c:pt>
                <c:pt idx="3">
                  <c:v>103</c:v>
                </c:pt>
                <c:pt idx="6">
                  <c:v>103</c:v>
                </c:pt>
                <c:pt idx="9">
                  <c:v>100</c:v>
                </c:pt>
                <c:pt idx="12">
                  <c:v>95</c:v>
                </c:pt>
              </c:numCache>
            </c:numRef>
          </c:val>
          <c:extLst>
            <c:ext xmlns:c16="http://schemas.microsoft.com/office/drawing/2014/chart" uri="{C3380CC4-5D6E-409C-BE32-E72D297353CC}">
              <c16:uniqueId val="{00000002-ABA4-4112-8964-1D9C77BE0BA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87</c:v>
                </c:pt>
                <c:pt idx="3">
                  <c:v>92</c:v>
                </c:pt>
                <c:pt idx="6">
                  <c:v>99</c:v>
                </c:pt>
                <c:pt idx="9">
                  <c:v>110</c:v>
                </c:pt>
                <c:pt idx="12">
                  <c:v>96</c:v>
                </c:pt>
              </c:numCache>
            </c:numRef>
          </c:val>
          <c:extLst>
            <c:ext xmlns:c16="http://schemas.microsoft.com/office/drawing/2014/chart" uri="{C3380CC4-5D6E-409C-BE32-E72D297353CC}">
              <c16:uniqueId val="{00000003-ABA4-4112-8964-1D9C77BE0BA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953</c:v>
                </c:pt>
                <c:pt idx="3">
                  <c:v>915</c:v>
                </c:pt>
                <c:pt idx="6">
                  <c:v>930</c:v>
                </c:pt>
                <c:pt idx="9">
                  <c:v>906</c:v>
                </c:pt>
                <c:pt idx="12">
                  <c:v>821</c:v>
                </c:pt>
              </c:numCache>
            </c:numRef>
          </c:val>
          <c:extLst>
            <c:ext xmlns:c16="http://schemas.microsoft.com/office/drawing/2014/chart" uri="{C3380CC4-5D6E-409C-BE32-E72D297353CC}">
              <c16:uniqueId val="{00000004-ABA4-4112-8964-1D9C77BE0BA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BA4-4112-8964-1D9C77BE0BA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BA4-4112-8964-1D9C77BE0BA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1270</c:v>
                </c:pt>
                <c:pt idx="3">
                  <c:v>1316</c:v>
                </c:pt>
                <c:pt idx="6">
                  <c:v>1338</c:v>
                </c:pt>
                <c:pt idx="9">
                  <c:v>1374</c:v>
                </c:pt>
                <c:pt idx="12">
                  <c:v>1411</c:v>
                </c:pt>
              </c:numCache>
            </c:numRef>
          </c:val>
          <c:extLst>
            <c:ext xmlns:c16="http://schemas.microsoft.com/office/drawing/2014/chart" uri="{C3380CC4-5D6E-409C-BE32-E72D297353CC}">
              <c16:uniqueId val="{00000007-ABA4-4112-8964-1D9C77BE0BA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1059</c:v>
                </c:pt>
                <c:pt idx="2">
                  <c:v>#N/A</c:v>
                </c:pt>
                <c:pt idx="3">
                  <c:v>#N/A</c:v>
                </c:pt>
                <c:pt idx="4">
                  <c:v>1048</c:v>
                </c:pt>
                <c:pt idx="5">
                  <c:v>#N/A</c:v>
                </c:pt>
                <c:pt idx="6">
                  <c:v>#N/A</c:v>
                </c:pt>
                <c:pt idx="7">
                  <c:v>1076</c:v>
                </c:pt>
                <c:pt idx="8">
                  <c:v>#N/A</c:v>
                </c:pt>
                <c:pt idx="9">
                  <c:v>#N/A</c:v>
                </c:pt>
                <c:pt idx="10">
                  <c:v>1084</c:v>
                </c:pt>
                <c:pt idx="11">
                  <c:v>#N/A</c:v>
                </c:pt>
                <c:pt idx="12">
                  <c:v>#N/A</c:v>
                </c:pt>
                <c:pt idx="13">
                  <c:v>1022</c:v>
                </c:pt>
                <c:pt idx="14">
                  <c:v>#N/A</c:v>
                </c:pt>
              </c:numCache>
            </c:numRef>
          </c:val>
          <c:smooth val="0"/>
          <c:extLst>
            <c:ext xmlns:c16="http://schemas.microsoft.com/office/drawing/2014/chart" uri="{C3380CC4-5D6E-409C-BE32-E72D297353CC}">
              <c16:uniqueId val="{00000008-ABA4-4112-8964-1D9C77BE0BA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17532</c:v>
                </c:pt>
                <c:pt idx="5">
                  <c:v>17365</c:v>
                </c:pt>
                <c:pt idx="8">
                  <c:v>17960</c:v>
                </c:pt>
                <c:pt idx="11">
                  <c:v>18704</c:v>
                </c:pt>
                <c:pt idx="14">
                  <c:v>18613</c:v>
                </c:pt>
              </c:numCache>
            </c:numRef>
          </c:val>
          <c:extLst>
            <c:ext xmlns:c16="http://schemas.microsoft.com/office/drawing/2014/chart" uri="{C3380CC4-5D6E-409C-BE32-E72D297353CC}">
              <c16:uniqueId val="{00000000-DEF6-4B87-8557-52C0521BCF7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2417</c:v>
                </c:pt>
                <c:pt idx="5">
                  <c:v>2232</c:v>
                </c:pt>
                <c:pt idx="8">
                  <c:v>2290</c:v>
                </c:pt>
                <c:pt idx="11">
                  <c:v>2194</c:v>
                </c:pt>
                <c:pt idx="14">
                  <c:v>2117</c:v>
                </c:pt>
              </c:numCache>
            </c:numRef>
          </c:val>
          <c:extLst>
            <c:ext xmlns:c16="http://schemas.microsoft.com/office/drawing/2014/chart" uri="{C3380CC4-5D6E-409C-BE32-E72D297353CC}">
              <c16:uniqueId val="{00000001-DEF6-4B87-8557-52C0521BCF7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1647</c:v>
                </c:pt>
                <c:pt idx="5">
                  <c:v>1581</c:v>
                </c:pt>
                <c:pt idx="8">
                  <c:v>1411</c:v>
                </c:pt>
                <c:pt idx="11">
                  <c:v>1054</c:v>
                </c:pt>
                <c:pt idx="14">
                  <c:v>977</c:v>
                </c:pt>
              </c:numCache>
            </c:numRef>
          </c:val>
          <c:extLst>
            <c:ext xmlns:c16="http://schemas.microsoft.com/office/drawing/2014/chart" uri="{C3380CC4-5D6E-409C-BE32-E72D297353CC}">
              <c16:uniqueId val="{00000002-DEF6-4B87-8557-52C0521BCF7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EF6-4B87-8557-52C0521BCF7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EF6-4B87-8557-52C0521BCF7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86</c:v>
                </c:pt>
                <c:pt idx="9">
                  <c:v>0</c:v>
                </c:pt>
                <c:pt idx="12">
                  <c:v>0</c:v>
                </c:pt>
              </c:numCache>
            </c:numRef>
          </c:val>
          <c:extLst>
            <c:ext xmlns:c16="http://schemas.microsoft.com/office/drawing/2014/chart" uri="{C3380CC4-5D6E-409C-BE32-E72D297353CC}">
              <c16:uniqueId val="{00000005-DEF6-4B87-8557-52C0521BCF7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2085</c:v>
                </c:pt>
                <c:pt idx="3">
                  <c:v>2121</c:v>
                </c:pt>
                <c:pt idx="6">
                  <c:v>1825</c:v>
                </c:pt>
                <c:pt idx="9">
                  <c:v>1737</c:v>
                </c:pt>
                <c:pt idx="12">
                  <c:v>1615</c:v>
                </c:pt>
              </c:numCache>
            </c:numRef>
          </c:val>
          <c:extLst>
            <c:ext xmlns:c16="http://schemas.microsoft.com/office/drawing/2014/chart" uri="{C3380CC4-5D6E-409C-BE32-E72D297353CC}">
              <c16:uniqueId val="{00000006-DEF6-4B87-8557-52C0521BCF7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670</c:v>
                </c:pt>
                <c:pt idx="3">
                  <c:v>671</c:v>
                </c:pt>
                <c:pt idx="6">
                  <c:v>710</c:v>
                </c:pt>
                <c:pt idx="9">
                  <c:v>648</c:v>
                </c:pt>
                <c:pt idx="12">
                  <c:v>588</c:v>
                </c:pt>
              </c:numCache>
            </c:numRef>
          </c:val>
          <c:extLst>
            <c:ext xmlns:c16="http://schemas.microsoft.com/office/drawing/2014/chart" uri="{C3380CC4-5D6E-409C-BE32-E72D297353CC}">
              <c16:uniqueId val="{00000007-DEF6-4B87-8557-52C0521BCF7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12608</c:v>
                </c:pt>
                <c:pt idx="3">
                  <c:v>12633</c:v>
                </c:pt>
                <c:pt idx="6">
                  <c:v>12410</c:v>
                </c:pt>
                <c:pt idx="9">
                  <c:v>12495</c:v>
                </c:pt>
                <c:pt idx="12">
                  <c:v>12712</c:v>
                </c:pt>
              </c:numCache>
            </c:numRef>
          </c:val>
          <c:extLst>
            <c:ext xmlns:c16="http://schemas.microsoft.com/office/drawing/2014/chart" uri="{C3380CC4-5D6E-409C-BE32-E72D297353CC}">
              <c16:uniqueId val="{00000008-DEF6-4B87-8557-52C0521BCF7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3119</c:v>
                </c:pt>
                <c:pt idx="3">
                  <c:v>2982</c:v>
                </c:pt>
                <c:pt idx="6">
                  <c:v>2801</c:v>
                </c:pt>
                <c:pt idx="9">
                  <c:v>2649</c:v>
                </c:pt>
                <c:pt idx="12">
                  <c:v>2502</c:v>
                </c:pt>
              </c:numCache>
            </c:numRef>
          </c:val>
          <c:extLst>
            <c:ext xmlns:c16="http://schemas.microsoft.com/office/drawing/2014/chart" uri="{C3380CC4-5D6E-409C-BE32-E72D297353CC}">
              <c16:uniqueId val="{00000009-DEF6-4B87-8557-52C0521BCF7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14052</c:v>
                </c:pt>
                <c:pt idx="3">
                  <c:v>14313</c:v>
                </c:pt>
                <c:pt idx="6">
                  <c:v>16101</c:v>
                </c:pt>
                <c:pt idx="9">
                  <c:v>18000</c:v>
                </c:pt>
                <c:pt idx="12">
                  <c:v>18656</c:v>
                </c:pt>
              </c:numCache>
            </c:numRef>
          </c:val>
          <c:extLst>
            <c:ext xmlns:c16="http://schemas.microsoft.com/office/drawing/2014/chart" uri="{C3380CC4-5D6E-409C-BE32-E72D297353CC}">
              <c16:uniqueId val="{0000000A-DEF6-4B87-8557-52C0521BCF7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10937</c:v>
                </c:pt>
                <c:pt idx="2">
                  <c:v>#N/A</c:v>
                </c:pt>
                <c:pt idx="3">
                  <c:v>#N/A</c:v>
                </c:pt>
                <c:pt idx="4">
                  <c:v>11543</c:v>
                </c:pt>
                <c:pt idx="5">
                  <c:v>#N/A</c:v>
                </c:pt>
                <c:pt idx="6">
                  <c:v>#N/A</c:v>
                </c:pt>
                <c:pt idx="7">
                  <c:v>12271</c:v>
                </c:pt>
                <c:pt idx="8">
                  <c:v>#N/A</c:v>
                </c:pt>
                <c:pt idx="9">
                  <c:v>#N/A</c:v>
                </c:pt>
                <c:pt idx="10">
                  <c:v>13579</c:v>
                </c:pt>
                <c:pt idx="11">
                  <c:v>#N/A</c:v>
                </c:pt>
                <c:pt idx="12">
                  <c:v>#N/A</c:v>
                </c:pt>
                <c:pt idx="13">
                  <c:v>14367</c:v>
                </c:pt>
                <c:pt idx="14">
                  <c:v>#N/A</c:v>
                </c:pt>
              </c:numCache>
            </c:numRef>
          </c:val>
          <c:smooth val="0"/>
          <c:extLst>
            <c:ext xmlns:c16="http://schemas.microsoft.com/office/drawing/2014/chart" uri="{C3380CC4-5D6E-409C-BE32-E72D297353CC}">
              <c16:uniqueId val="{0000000B-DEF6-4B87-8557-52C0521BCF7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602</c:v>
                </c:pt>
                <c:pt idx="1">
                  <c:v>416</c:v>
                </c:pt>
                <c:pt idx="2">
                  <c:v>513</c:v>
                </c:pt>
              </c:numCache>
            </c:numRef>
          </c:val>
          <c:extLst>
            <c:ext xmlns:c16="http://schemas.microsoft.com/office/drawing/2014/chart" uri="{C3380CC4-5D6E-409C-BE32-E72D297353CC}">
              <c16:uniqueId val="{00000000-8599-45D5-80AC-2D2A4AD98B2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26</c:v>
                </c:pt>
                <c:pt idx="1">
                  <c:v>26</c:v>
                </c:pt>
                <c:pt idx="2">
                  <c:v>26</c:v>
                </c:pt>
              </c:numCache>
            </c:numRef>
          </c:val>
          <c:extLst>
            <c:ext xmlns:c16="http://schemas.microsoft.com/office/drawing/2014/chart" uri="{C3380CC4-5D6E-409C-BE32-E72D297353CC}">
              <c16:uniqueId val="{00000001-8599-45D5-80AC-2D2A4AD98B2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419</c:v>
                </c:pt>
                <c:pt idx="1">
                  <c:v>386</c:v>
                </c:pt>
                <c:pt idx="2">
                  <c:v>242</c:v>
                </c:pt>
              </c:numCache>
            </c:numRef>
          </c:val>
          <c:extLst>
            <c:ext xmlns:c16="http://schemas.microsoft.com/office/drawing/2014/chart" uri="{C3380CC4-5D6E-409C-BE32-E72D297353CC}">
              <c16:uniqueId val="{00000002-8599-45D5-80AC-2D2A4AD98B2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富山県小矢部市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b="0" i="0" baseline="0">
              <a:solidFill>
                <a:srgbClr val="FF0000"/>
              </a:solidFill>
              <a:effectLst/>
              <a:latin typeface="+mn-lt"/>
              <a:ea typeface="+mn-ea"/>
              <a:cs typeface="+mn-cs"/>
            </a:rPr>
            <a:t>　</a:t>
          </a:r>
          <a:r>
            <a:rPr kumimoji="1" lang="ja-JP" altLang="ja-JP" sz="1100" b="0" i="0" baseline="0">
              <a:solidFill>
                <a:sysClr val="windowText" lastClr="000000"/>
              </a:solidFill>
              <a:effectLst/>
              <a:latin typeface="+mn-lt"/>
              <a:ea typeface="+mn-ea"/>
              <a:cs typeface="+mn-cs"/>
            </a:rPr>
            <a:t>元利償還金は増加の一途を辿っている。平成</a:t>
          </a:r>
          <a:r>
            <a:rPr kumimoji="1" lang="en-US" altLang="ja-JP" sz="1100" b="0" i="0" baseline="0">
              <a:solidFill>
                <a:sysClr val="windowText" lastClr="000000"/>
              </a:solidFill>
              <a:effectLst/>
              <a:latin typeface="+mn-lt"/>
              <a:ea typeface="+mn-ea"/>
              <a:cs typeface="+mn-cs"/>
            </a:rPr>
            <a:t>26</a:t>
          </a:r>
          <a:r>
            <a:rPr kumimoji="1" lang="ja-JP" altLang="ja-JP" sz="1100" b="0" i="0" baseline="0">
              <a:solidFill>
                <a:sysClr val="windowText" lastClr="000000"/>
              </a:solidFill>
              <a:effectLst/>
              <a:latin typeface="+mn-lt"/>
              <a:ea typeface="+mn-ea"/>
              <a:cs typeface="+mn-cs"/>
            </a:rPr>
            <a:t>年度以降に発</a:t>
          </a:r>
          <a:r>
            <a:rPr kumimoji="1" lang="ja-JP" altLang="en-US" sz="1100" b="0" i="0" baseline="0">
              <a:solidFill>
                <a:sysClr val="windowText" lastClr="000000"/>
              </a:solidFill>
              <a:effectLst/>
              <a:latin typeface="+mn-lt"/>
              <a:ea typeface="+mn-ea"/>
              <a:cs typeface="+mn-cs"/>
            </a:rPr>
            <a:t>行</a:t>
          </a:r>
          <a:r>
            <a:rPr kumimoji="1" lang="ja-JP" altLang="ja-JP" sz="1100" b="0" i="0" baseline="0">
              <a:solidFill>
                <a:sysClr val="windowText" lastClr="000000"/>
              </a:solidFill>
              <a:effectLst/>
              <a:latin typeface="+mn-lt"/>
              <a:ea typeface="+mn-ea"/>
              <a:cs typeface="+mn-cs"/>
            </a:rPr>
            <a:t>した臨時財政対策債</a:t>
          </a:r>
          <a:r>
            <a:rPr kumimoji="1" lang="ja-JP" altLang="en-US" sz="1100" b="0" i="0" baseline="0">
              <a:solidFill>
                <a:sysClr val="windowText" lastClr="000000"/>
              </a:solidFill>
              <a:effectLst/>
              <a:latin typeface="+mn-lt"/>
              <a:ea typeface="+mn-ea"/>
              <a:cs typeface="+mn-cs"/>
            </a:rPr>
            <a:t>や大型ハード事業に伴う起債</a:t>
          </a:r>
          <a:r>
            <a:rPr kumimoji="1" lang="ja-JP" altLang="ja-JP" sz="1100" b="0" i="0" baseline="0">
              <a:solidFill>
                <a:sysClr val="windowText" lastClr="000000"/>
              </a:solidFill>
              <a:effectLst/>
              <a:latin typeface="+mn-lt"/>
              <a:ea typeface="+mn-ea"/>
              <a:cs typeface="+mn-cs"/>
            </a:rPr>
            <a:t>の元利償還金によるものである。</a:t>
          </a:r>
          <a:endParaRPr lang="ja-JP" altLang="ja-JP" sz="1400">
            <a:solidFill>
              <a:sysClr val="windowText" lastClr="000000"/>
            </a:solidFill>
            <a:effectLst/>
          </a:endParaRPr>
        </a:p>
        <a:p>
          <a:pPr eaLnBrk="1" fontAlgn="auto" latinLnBrk="0" hangingPunct="1"/>
          <a:r>
            <a:rPr kumimoji="1" lang="ja-JP" altLang="ja-JP" sz="1100" b="0" i="0" baseline="0">
              <a:solidFill>
                <a:sysClr val="windowText" lastClr="000000"/>
              </a:solidFill>
              <a:effectLst/>
              <a:latin typeface="+mn-lt"/>
              <a:ea typeface="+mn-ea"/>
              <a:cs typeface="+mn-cs"/>
            </a:rPr>
            <a:t>　今後も元利償還金の</a:t>
          </a:r>
          <a:r>
            <a:rPr kumimoji="1" lang="ja-JP" altLang="en-US" sz="1100" b="0" i="0" baseline="0">
              <a:solidFill>
                <a:sysClr val="windowText" lastClr="000000"/>
              </a:solidFill>
              <a:effectLst/>
              <a:latin typeface="+mn-lt"/>
              <a:ea typeface="+mn-ea"/>
              <a:cs typeface="+mn-cs"/>
            </a:rPr>
            <a:t>増加が</a:t>
          </a:r>
          <a:r>
            <a:rPr kumimoji="1" lang="ja-JP" altLang="ja-JP" sz="1100" b="0" i="0" baseline="0">
              <a:solidFill>
                <a:sysClr val="windowText" lastClr="000000"/>
              </a:solidFill>
              <a:effectLst/>
              <a:latin typeface="+mn-lt"/>
              <a:ea typeface="+mn-ea"/>
              <a:cs typeface="+mn-cs"/>
            </a:rPr>
            <a:t>続くと見込まれる</a:t>
          </a:r>
          <a:r>
            <a:rPr kumimoji="1" lang="ja-JP" altLang="en-US" sz="1100" b="0" i="0" baseline="0">
              <a:solidFill>
                <a:sysClr val="windowText" lastClr="000000"/>
              </a:solidFill>
              <a:effectLst/>
              <a:latin typeface="+mn-lt"/>
              <a:ea typeface="+mn-ea"/>
              <a:cs typeface="+mn-cs"/>
            </a:rPr>
            <a:t>ため</a:t>
          </a:r>
          <a:r>
            <a:rPr kumimoji="1" lang="ja-JP" altLang="ja-JP" sz="1100" b="0" i="0" baseline="0">
              <a:solidFill>
                <a:sysClr val="windowText" lastClr="000000"/>
              </a:solidFill>
              <a:effectLst/>
              <a:latin typeface="+mn-lt"/>
              <a:ea typeface="+mn-ea"/>
              <a:cs typeface="+mn-cs"/>
            </a:rPr>
            <a:t>、交付税</a:t>
          </a:r>
          <a:r>
            <a:rPr kumimoji="1" lang="ja-JP" altLang="en-US" sz="1100" b="0" i="0" baseline="0">
              <a:solidFill>
                <a:sysClr val="windowText" lastClr="000000"/>
              </a:solidFill>
              <a:effectLst/>
              <a:latin typeface="+mn-lt"/>
              <a:ea typeface="+mn-ea"/>
              <a:cs typeface="+mn-cs"/>
            </a:rPr>
            <a:t>措置</a:t>
          </a:r>
          <a:r>
            <a:rPr kumimoji="1" lang="ja-JP" altLang="ja-JP" sz="1100" b="0" i="0" baseline="0">
              <a:solidFill>
                <a:sysClr val="windowText" lastClr="000000"/>
              </a:solidFill>
              <a:effectLst/>
              <a:latin typeface="+mn-lt"/>
              <a:ea typeface="+mn-ea"/>
              <a:cs typeface="+mn-cs"/>
            </a:rPr>
            <a:t>の高い起債の</a:t>
          </a:r>
          <a:r>
            <a:rPr kumimoji="1" lang="ja-JP" altLang="en-US" sz="1100" b="0" i="0" baseline="0">
              <a:solidFill>
                <a:sysClr val="windowText" lastClr="000000"/>
              </a:solidFill>
              <a:effectLst/>
              <a:latin typeface="+mn-lt"/>
              <a:ea typeface="+mn-ea"/>
              <a:cs typeface="+mn-cs"/>
            </a:rPr>
            <a:t>発行に努めるとともに</a:t>
          </a:r>
          <a:r>
            <a:rPr kumimoji="1" lang="ja-JP" altLang="ja-JP" sz="1100" b="0" i="0" baseline="0">
              <a:solidFill>
                <a:sysClr val="windowText" lastClr="000000"/>
              </a:solidFill>
              <a:effectLst/>
              <a:latin typeface="+mn-lt"/>
              <a:ea typeface="+mn-ea"/>
              <a:cs typeface="+mn-cs"/>
            </a:rPr>
            <a:t>、事業費の圧縮、実施時期の調整等によ</a:t>
          </a:r>
          <a:r>
            <a:rPr kumimoji="1" lang="ja-JP" altLang="en-US" sz="1100" b="0" i="0" baseline="0">
              <a:solidFill>
                <a:sysClr val="windowText" lastClr="000000"/>
              </a:solidFill>
              <a:effectLst/>
              <a:latin typeface="+mn-lt"/>
              <a:ea typeface="+mn-ea"/>
              <a:cs typeface="+mn-cs"/>
            </a:rPr>
            <a:t>り</a:t>
          </a:r>
          <a:r>
            <a:rPr kumimoji="1" lang="ja-JP" altLang="ja-JP" sz="1100" b="0" i="0" baseline="0">
              <a:solidFill>
                <a:sysClr val="windowText" lastClr="000000"/>
              </a:solidFill>
              <a:effectLst/>
              <a:latin typeface="+mn-lt"/>
              <a:ea typeface="+mn-ea"/>
              <a:cs typeface="+mn-cs"/>
            </a:rPr>
            <a:t>借入れ</a:t>
          </a:r>
          <a:r>
            <a:rPr kumimoji="1" lang="ja-JP" altLang="en-US" sz="1100" b="0" i="0" baseline="0">
              <a:solidFill>
                <a:sysClr val="windowText" lastClr="000000"/>
              </a:solidFill>
              <a:effectLst/>
              <a:latin typeface="+mn-lt"/>
              <a:ea typeface="+mn-ea"/>
              <a:cs typeface="+mn-cs"/>
            </a:rPr>
            <a:t>を抑制し、公債費の抑制に努めていく</a:t>
          </a:r>
          <a:r>
            <a:rPr kumimoji="1" lang="ja-JP" altLang="ja-JP" sz="1100" b="0" i="0" baseline="0">
              <a:solidFill>
                <a:sysClr val="windowText" lastClr="000000"/>
              </a:solidFill>
              <a:effectLst/>
              <a:latin typeface="+mn-lt"/>
              <a:ea typeface="+mn-ea"/>
              <a:cs typeface="+mn-cs"/>
            </a:rPr>
            <a:t>。</a:t>
          </a:r>
          <a:endParaRPr lang="ja-JP" altLang="ja-JP" sz="1400">
            <a:solidFill>
              <a:sysClr val="windowText" lastClr="000000"/>
            </a:solidFill>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a:latin typeface="ＭＳ ゴシック" pitchFamily="49" charset="-128"/>
              <a:ea typeface="ＭＳ ゴシック" pitchFamily="49" charset="-128"/>
            </a:rPr>
            <a:t>利用なし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富山県小矢部市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ysClr val="windowText" lastClr="000000"/>
              </a:solidFill>
              <a:effectLst/>
              <a:latin typeface="+mn-lt"/>
              <a:ea typeface="+mn-ea"/>
              <a:cs typeface="+mn-cs"/>
            </a:rPr>
            <a:t>一般会計等に係る地方債の現在高は</a:t>
          </a:r>
          <a:r>
            <a:rPr kumimoji="1" lang="ja-JP" altLang="en-US" sz="1100" b="0" i="0" baseline="0">
              <a:solidFill>
                <a:sysClr val="windowText" lastClr="000000"/>
              </a:solidFill>
              <a:effectLst/>
              <a:latin typeface="+mn-lt"/>
              <a:ea typeface="+mn-ea"/>
              <a:cs typeface="+mn-cs"/>
            </a:rPr>
            <a:t>令和元</a:t>
          </a:r>
          <a:r>
            <a:rPr kumimoji="1" lang="ja-JP" altLang="ja-JP" sz="1100" b="0" i="0" baseline="0">
              <a:solidFill>
                <a:sysClr val="windowText" lastClr="000000"/>
              </a:solidFill>
              <a:effectLst/>
              <a:latin typeface="+mn-lt"/>
              <a:ea typeface="+mn-ea"/>
              <a:cs typeface="+mn-cs"/>
            </a:rPr>
            <a:t>年度比</a:t>
          </a:r>
          <a:r>
            <a:rPr kumimoji="1" lang="en-US" altLang="ja-JP" sz="1100" b="0" i="0" baseline="0">
              <a:solidFill>
                <a:sysClr val="windowText" lastClr="000000"/>
              </a:solidFill>
              <a:effectLst/>
              <a:latin typeface="+mn-lt"/>
              <a:ea typeface="+mn-ea"/>
              <a:cs typeface="+mn-cs"/>
            </a:rPr>
            <a:t>656</a:t>
          </a:r>
          <a:r>
            <a:rPr kumimoji="1" lang="ja-JP" altLang="ja-JP" sz="1100" b="0" i="0" baseline="0">
              <a:solidFill>
                <a:sysClr val="windowText" lastClr="000000"/>
              </a:solidFill>
              <a:effectLst/>
              <a:latin typeface="+mn-lt"/>
              <a:ea typeface="+mn-ea"/>
              <a:cs typeface="+mn-cs"/>
            </a:rPr>
            <a:t>百万円の増となった。これは</a:t>
          </a:r>
          <a:r>
            <a:rPr kumimoji="1" lang="ja-JP" altLang="en-US" sz="1100" b="0" i="0" baseline="0">
              <a:solidFill>
                <a:sysClr val="windowText" lastClr="000000"/>
              </a:solidFill>
              <a:effectLst/>
              <a:latin typeface="+mn-lt"/>
              <a:ea typeface="+mn-ea"/>
              <a:cs typeface="+mn-cs"/>
            </a:rPr>
            <a:t>市民交流プラザ整備事業債</a:t>
          </a:r>
          <a:r>
            <a:rPr kumimoji="1" lang="ja-JP" altLang="ja-JP" sz="1100" b="0" i="0" baseline="0">
              <a:solidFill>
                <a:sysClr val="windowText" lastClr="000000"/>
              </a:solidFill>
              <a:effectLst/>
              <a:latin typeface="+mn-lt"/>
              <a:ea typeface="+mn-ea"/>
              <a:cs typeface="+mn-cs"/>
            </a:rPr>
            <a:t>等の公共施設</a:t>
          </a:r>
          <a:r>
            <a:rPr kumimoji="1" lang="ja-JP" altLang="en-US" sz="1100" b="0" i="0" baseline="0">
              <a:solidFill>
                <a:sysClr val="windowText" lastClr="000000"/>
              </a:solidFill>
              <a:effectLst/>
              <a:latin typeface="+mn-lt"/>
              <a:ea typeface="+mn-ea"/>
              <a:cs typeface="+mn-cs"/>
            </a:rPr>
            <a:t>等</a:t>
          </a:r>
          <a:r>
            <a:rPr kumimoji="1" lang="ja-JP" altLang="ja-JP" sz="1100" b="0" i="0" baseline="0">
              <a:solidFill>
                <a:sysClr val="windowText" lastClr="000000"/>
              </a:solidFill>
              <a:effectLst/>
              <a:latin typeface="+mn-lt"/>
              <a:ea typeface="+mn-ea"/>
              <a:cs typeface="+mn-cs"/>
            </a:rPr>
            <a:t>適正管理推進事業債の発行が増加したことが主な要因である。</a:t>
          </a:r>
          <a:endParaRPr lang="ja-JP" altLang="ja-JP" sz="1400">
            <a:solidFill>
              <a:sysClr val="windowText" lastClr="000000"/>
            </a:solidFill>
            <a:effectLst/>
          </a:endParaRPr>
        </a:p>
        <a:p>
          <a:pPr eaLnBrk="1" fontAlgn="auto" latinLnBrk="0" hangingPunct="1"/>
          <a:r>
            <a:rPr kumimoji="1" lang="ja-JP" altLang="ja-JP" sz="1100" b="0" i="0" baseline="0">
              <a:solidFill>
                <a:sysClr val="windowText" lastClr="000000"/>
              </a:solidFill>
              <a:effectLst/>
              <a:latin typeface="+mn-lt"/>
              <a:ea typeface="+mn-ea"/>
              <a:cs typeface="+mn-cs"/>
            </a:rPr>
            <a:t>　充当可能基金は</a:t>
          </a:r>
          <a:r>
            <a:rPr kumimoji="1" lang="ja-JP" altLang="en-US" sz="1100" b="0" i="0" baseline="0">
              <a:solidFill>
                <a:sysClr val="windowText" lastClr="000000"/>
              </a:solidFill>
              <a:effectLst/>
              <a:latin typeface="+mn-lt"/>
              <a:ea typeface="+mn-ea"/>
              <a:cs typeface="+mn-cs"/>
            </a:rPr>
            <a:t>令和元</a:t>
          </a:r>
          <a:r>
            <a:rPr kumimoji="1" lang="ja-JP" altLang="ja-JP" sz="1100" b="0" i="0" baseline="0">
              <a:solidFill>
                <a:sysClr val="windowText" lastClr="000000"/>
              </a:solidFill>
              <a:effectLst/>
              <a:latin typeface="+mn-lt"/>
              <a:ea typeface="+mn-ea"/>
              <a:cs typeface="+mn-cs"/>
            </a:rPr>
            <a:t>年度比</a:t>
          </a:r>
          <a:r>
            <a:rPr kumimoji="1" lang="en-US" altLang="ja-JP" sz="1100" b="0" i="0" baseline="0">
              <a:solidFill>
                <a:sysClr val="windowText" lastClr="000000"/>
              </a:solidFill>
              <a:effectLst/>
              <a:latin typeface="+mn-lt"/>
              <a:ea typeface="+mn-ea"/>
              <a:cs typeface="+mn-cs"/>
            </a:rPr>
            <a:t>77</a:t>
          </a:r>
          <a:r>
            <a:rPr kumimoji="1" lang="ja-JP" altLang="ja-JP" sz="1100" b="0" i="0" baseline="0">
              <a:solidFill>
                <a:sysClr val="windowText" lastClr="000000"/>
              </a:solidFill>
              <a:effectLst/>
              <a:latin typeface="+mn-lt"/>
              <a:ea typeface="+mn-ea"/>
              <a:cs typeface="+mn-cs"/>
            </a:rPr>
            <a:t>百万円の減となった。これは</a:t>
          </a:r>
          <a:r>
            <a:rPr kumimoji="1" lang="ja-JP" altLang="en-US" sz="1100" b="0" i="0" baseline="0">
              <a:solidFill>
                <a:sysClr val="windowText" lastClr="000000"/>
              </a:solidFill>
              <a:effectLst/>
              <a:latin typeface="+mn-lt"/>
              <a:ea typeface="+mn-ea"/>
              <a:cs typeface="+mn-cs"/>
            </a:rPr>
            <a:t>健やか福祉基金等のその他特定目的基金</a:t>
          </a:r>
          <a:r>
            <a:rPr kumimoji="1" lang="ja-JP" altLang="ja-JP" sz="1100" b="0" i="0" baseline="0">
              <a:solidFill>
                <a:sysClr val="windowText" lastClr="000000"/>
              </a:solidFill>
              <a:effectLst/>
              <a:latin typeface="+mn-lt"/>
              <a:ea typeface="+mn-ea"/>
              <a:cs typeface="+mn-cs"/>
            </a:rPr>
            <a:t>を取り崩したことが主な要因である。</a:t>
          </a:r>
          <a:endParaRPr lang="ja-JP" altLang="ja-JP" sz="1400">
            <a:solidFill>
              <a:sysClr val="windowText" lastClr="000000"/>
            </a:solidFill>
            <a:effectLst/>
          </a:endParaRPr>
        </a:p>
        <a:p>
          <a:pPr eaLnBrk="1" fontAlgn="auto" latinLnBrk="0" hangingPunct="1"/>
          <a:r>
            <a:rPr kumimoji="1" lang="ja-JP" altLang="ja-JP" sz="1100" b="0" i="0" baseline="0">
              <a:solidFill>
                <a:sysClr val="windowText" lastClr="000000"/>
              </a:solidFill>
              <a:effectLst/>
              <a:latin typeface="+mn-lt"/>
              <a:ea typeface="+mn-ea"/>
              <a:cs typeface="+mn-cs"/>
            </a:rPr>
            <a:t>　今後は地方債の発行や基金の取り崩しを極力抑えるよう努める。</a:t>
          </a:r>
          <a:endParaRPr lang="ja-JP" altLang="ja-JP" sz="1400">
            <a:solidFill>
              <a:sysClr val="windowText" lastClr="000000"/>
            </a:solidFill>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富山県小矢部市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令和</a:t>
          </a:r>
          <a:r>
            <a:rPr kumimoji="1" lang="ja-JP" altLang="en-US"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２</a:t>
          </a:r>
          <a:r>
            <a:rPr kumimoji="1"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年度は、</a:t>
          </a:r>
          <a:r>
            <a:rPr kumimoji="1" lang="ja-JP" altLang="en-US"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各福祉事業に</a:t>
          </a:r>
          <a:r>
            <a:rPr kumimoji="0" lang="ja-JP" altLang="en-US"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健やか福祉基金</a:t>
          </a:r>
          <a:r>
            <a:rPr kumimoji="1" lang="ja-JP" altLang="en-US"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を</a:t>
          </a:r>
          <a:r>
            <a:rPr kumimoji="1"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取り崩したことなどにより、その他特定目的基金が</a:t>
          </a:r>
          <a:r>
            <a:rPr kumimoji="1" lang="en-US"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1</a:t>
          </a:r>
          <a:r>
            <a:rPr kumimoji="1" lang="ja-JP" altLang="en-US"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kumimoji="1" lang="en-US"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4400</a:t>
          </a:r>
          <a:r>
            <a:rPr kumimoji="1"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万円減少した。財政調整基金は、</a:t>
          </a:r>
          <a:r>
            <a:rPr kumimoji="1" lang="ja-JP" altLang="en-US"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大型事業の完了等により</a:t>
          </a:r>
          <a:r>
            <a:rPr kumimoji="1"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取り崩しを行わず積立てたことにより、</a:t>
          </a:r>
          <a:r>
            <a:rPr kumimoji="1" lang="en-US"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9700</a:t>
          </a:r>
          <a:r>
            <a:rPr kumimoji="1"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万円増加した。基金全体では</a:t>
          </a:r>
          <a:r>
            <a:rPr kumimoji="1" lang="en-US"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4800</a:t>
          </a:r>
          <a:r>
            <a:rPr kumimoji="1"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万円の減となった。</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今後もその他特定目的基金は</a:t>
          </a:r>
          <a:r>
            <a:rPr kumimoji="1" lang="ja-JP" altLang="en-US"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各</a:t>
          </a:r>
          <a:r>
            <a:rPr kumimoji="1"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目的に応じて適正に</a:t>
          </a:r>
          <a:r>
            <a:rPr kumimoji="1" lang="ja-JP" altLang="en-US"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積み立てていく</a:t>
          </a:r>
          <a:r>
            <a:rPr kumimoji="1"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。財政調整基金や減債基金は</a:t>
          </a:r>
          <a:r>
            <a:rPr kumimoji="1" lang="ja-JP" altLang="en-US"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将来に備え、取り崩しの抑制や計画的な積立てに努める</a:t>
          </a:r>
          <a:r>
            <a:rPr kumimoji="1"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ysClr val="windowText" lastClr="000000"/>
              </a:solidFill>
              <a:effectLst/>
              <a:latin typeface="+mn-lt"/>
              <a:ea typeface="+mn-ea"/>
              <a:cs typeface="+mn-cs"/>
            </a:rPr>
            <a:t>　</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健やか</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福祉基金：小矢部市の地域福祉</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、社会福祉、高齢化社会対策及び保健福祉</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に関する事業の推進を図るため</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en-US"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ふるさとおやべ応援基金：ふるさとおやべ応援寄附金を寄附を行った者の意向に沿った事業の財源に充当</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スポーツ振興基金：市民の体育、スポーツの発展向上を図り、スポーツ関係団体の活動を促進するため</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庁舎整備基金：小矢部市庁舎の大規模な補修及び改修等事業の資金に充てるため</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　国際交流</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基金：</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小矢部市の国際交流及び多文化共生社会の推進に資する事業</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に充てるため</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　健やか</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福祉基金：</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公立、民間の保育施設運営費等に充当による減</a:t>
          </a:r>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lang="ja-JP" altLang="en-US" sz="1100" b="0" i="0" u="none" strike="noStrike" baseline="0">
              <a:solidFill>
                <a:sysClr val="windowText" lastClr="000000"/>
              </a:solidFill>
              <a:latin typeface="ＭＳ ゴシック" panose="020B0609070205080204" pitchFamily="49" charset="-128"/>
              <a:ea typeface="ＭＳ ゴシック" panose="020B0609070205080204" pitchFamily="49" charset="-128"/>
              <a:cs typeface="+mn-cs"/>
            </a:rPr>
            <a:t>社会福祉協議会・保護司会・遺族会等へ補助金に充当</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による減</a:t>
          </a:r>
          <a:endParaRPr lang="en-US" altLang="ja-JP" sz="1100" b="0" i="0" u="none" strike="noStrike" baseline="0">
            <a:solidFill>
              <a:sysClr val="windowText" lastClr="000000"/>
            </a:solidFill>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baseline="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lang="ja-JP" altLang="en-US" sz="1100" b="0" i="0" u="none" strike="noStrike" baseline="0">
              <a:solidFill>
                <a:sysClr val="windowText" lastClr="000000"/>
              </a:solidFill>
              <a:latin typeface="ＭＳ ゴシック" panose="020B0609070205080204" pitchFamily="49" charset="-128"/>
              <a:ea typeface="ＭＳ ゴシック" panose="020B0609070205080204" pitchFamily="49" charset="-128"/>
              <a:cs typeface="+mn-cs"/>
            </a:rPr>
            <a:t>公立学校共済組合運営補助金等に充当</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による減</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　　　　　　　　</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ふるさとおやべ応援基金：寄附</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金の増</a:t>
          </a:r>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スポーツ振興基金：増減なし</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庁舎整備基金：</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増減なし</a:t>
          </a:r>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　国際交流基金：英語教育推進事業費（外国語指導助手は県業務）に充当したことによる減</a:t>
          </a:r>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b="1">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en-US"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その他特定目的基金は、今後控える給食センターの整備や庁舎の耐震改修に備え、当該整備を目的とする基金の計画的な積立てに努める</a:t>
          </a:r>
          <a:r>
            <a:rPr kumimoji="1"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令和２年度末の基金残高は、</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1300</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万円となっており、</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9700</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万円の増加となっている。</a:t>
          </a:r>
          <a:endParaRPr lang="ja-JP" altLang="ja-JP">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統合こども園整備事業等の大型事業の完了もあり、基金の取り崩しを行わず積立てたことが要因である。</a:t>
          </a:r>
          <a:endParaRPr lang="ja-JP" altLang="ja-JP">
            <a:effectLst/>
            <a:latin typeface="ＭＳ ゴシック" panose="020B0609070205080204" pitchFamily="49" charset="-128"/>
            <a:ea typeface="ＭＳ ゴシック" panose="020B0609070205080204" pitchFamily="49" charset="-128"/>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財政調整基金は、その繰入れに頼らない予算編成を基本とし、標準財政規模の</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％程度の確保を目指す</a:t>
          </a:r>
          <a:r>
            <a:rPr kumimoji="1"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増減なし</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減債基金は、今後の公債費の増嵩に備え、引き続き計画的に積み立てていく。</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富山県小矢部市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29,459
28,911
134.07
18,825,208
18,445,790
325,083
8,668,393
18,656,146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14.9
196.7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ysClr val="windowText" lastClr="000000"/>
              </a:solidFill>
              <a:effectLst/>
              <a:latin typeface="+mn-lt"/>
              <a:ea typeface="+mn-ea"/>
              <a:cs typeface="+mn-cs"/>
            </a:rPr>
            <a:t>財政力指数は上昇傾向にあるが、令和</a:t>
          </a:r>
          <a:r>
            <a:rPr kumimoji="1" lang="ja-JP" altLang="en-US" sz="1100" b="0" i="0" baseline="0">
              <a:solidFill>
                <a:sysClr val="windowText" lastClr="000000"/>
              </a:solidFill>
              <a:effectLst/>
              <a:latin typeface="+mn-lt"/>
              <a:ea typeface="+mn-ea"/>
              <a:cs typeface="+mn-cs"/>
            </a:rPr>
            <a:t>２</a:t>
          </a:r>
          <a:r>
            <a:rPr kumimoji="1" lang="ja-JP" altLang="ja-JP" sz="1100" b="0" i="0" baseline="0">
              <a:solidFill>
                <a:sysClr val="windowText" lastClr="000000"/>
              </a:solidFill>
              <a:effectLst/>
              <a:latin typeface="+mn-lt"/>
              <a:ea typeface="+mn-ea"/>
              <a:cs typeface="+mn-cs"/>
            </a:rPr>
            <a:t>年度の基準財政収入額及び基準財政需要額は、</a:t>
          </a:r>
          <a:r>
            <a:rPr kumimoji="1" lang="ja-JP" altLang="en-US" sz="1100" b="0" i="0" baseline="0">
              <a:solidFill>
                <a:sysClr val="windowText" lastClr="000000"/>
              </a:solidFill>
              <a:effectLst/>
              <a:latin typeface="+mn-lt"/>
              <a:ea typeface="+mn-ea"/>
              <a:cs typeface="+mn-cs"/>
            </a:rPr>
            <a:t>令和元</a:t>
          </a:r>
          <a:r>
            <a:rPr kumimoji="1" lang="ja-JP" altLang="ja-JP" sz="1100" b="0" i="0" baseline="0">
              <a:solidFill>
                <a:sysClr val="windowText" lastClr="000000"/>
              </a:solidFill>
              <a:effectLst/>
              <a:latin typeface="+mn-lt"/>
              <a:ea typeface="+mn-ea"/>
              <a:cs typeface="+mn-cs"/>
            </a:rPr>
            <a:t>年度と比較してほぼ横ばいだったため、財政力指数は昨年度と同じ</a:t>
          </a:r>
          <a:r>
            <a:rPr kumimoji="1" lang="en-US" altLang="ja-JP" sz="1100" b="0" i="0" baseline="0">
              <a:solidFill>
                <a:sysClr val="windowText" lastClr="000000"/>
              </a:solidFill>
              <a:effectLst/>
              <a:latin typeface="+mn-lt"/>
              <a:ea typeface="+mn-ea"/>
              <a:cs typeface="+mn-cs"/>
            </a:rPr>
            <a:t>0.60</a:t>
          </a:r>
          <a:r>
            <a:rPr kumimoji="1" lang="ja-JP" altLang="ja-JP" sz="1100" b="0" i="0" baseline="0">
              <a:solidFill>
                <a:sysClr val="windowText" lastClr="000000"/>
              </a:solidFill>
              <a:effectLst/>
              <a:latin typeface="+mn-lt"/>
              <a:ea typeface="+mn-ea"/>
              <a:cs typeface="+mn-cs"/>
            </a:rPr>
            <a:t>ポイント</a:t>
          </a:r>
          <a:r>
            <a:rPr kumimoji="1" lang="ja-JP" altLang="en-US" sz="1100" b="0" i="0" baseline="0">
              <a:solidFill>
                <a:sysClr val="windowText" lastClr="000000"/>
              </a:solidFill>
              <a:effectLst/>
              <a:latin typeface="+mn-lt"/>
              <a:ea typeface="+mn-ea"/>
              <a:cs typeface="+mn-cs"/>
            </a:rPr>
            <a:t>であった</a:t>
          </a:r>
          <a:r>
            <a:rPr kumimoji="1" lang="ja-JP" altLang="ja-JP" sz="1100" b="0" i="0" baseline="0">
              <a:solidFill>
                <a:sysClr val="windowText" lastClr="000000"/>
              </a:solidFill>
              <a:effectLst/>
              <a:latin typeface="+mn-lt"/>
              <a:ea typeface="+mn-ea"/>
              <a:cs typeface="+mn-cs"/>
            </a:rPr>
            <a:t>。</a:t>
          </a:r>
          <a:endParaRPr lang="ja-JP" altLang="ja-JP" sz="1400">
            <a:solidFill>
              <a:sysClr val="windowText" lastClr="000000"/>
            </a:solidFill>
            <a:effectLst/>
          </a:endParaRPr>
        </a:p>
        <a:p>
          <a:pPr eaLnBrk="1" fontAlgn="auto" latinLnBrk="0" hangingPunct="1"/>
          <a:r>
            <a:rPr kumimoji="1" lang="ja-JP" altLang="ja-JP" sz="1100" b="0" i="0" baseline="0">
              <a:solidFill>
                <a:sysClr val="windowText" lastClr="000000"/>
              </a:solidFill>
              <a:effectLst/>
              <a:latin typeface="+mn-lt"/>
              <a:ea typeface="+mn-ea"/>
              <a:cs typeface="+mn-cs"/>
            </a:rPr>
            <a:t>　今後も引き続き、企業誘致や地場産業の</a:t>
          </a:r>
          <a:r>
            <a:rPr kumimoji="1" lang="ja-JP" altLang="en-US" sz="1100" b="0" i="0" baseline="0">
              <a:solidFill>
                <a:sysClr val="windowText" lastClr="000000"/>
              </a:solidFill>
              <a:effectLst/>
              <a:latin typeface="+mn-lt"/>
              <a:ea typeface="+mn-ea"/>
              <a:cs typeface="+mn-cs"/>
            </a:rPr>
            <a:t>振興</a:t>
          </a:r>
          <a:r>
            <a:rPr kumimoji="1" lang="ja-JP" altLang="ja-JP" sz="1100" b="0" i="0" baseline="0">
              <a:solidFill>
                <a:sysClr val="windowText" lastClr="000000"/>
              </a:solidFill>
              <a:effectLst/>
              <a:latin typeface="+mn-lt"/>
              <a:ea typeface="+mn-ea"/>
              <a:cs typeface="+mn-cs"/>
            </a:rPr>
            <a:t>、中小企業対策の推進</a:t>
          </a:r>
          <a:r>
            <a:rPr kumimoji="1" lang="ja-JP" altLang="en-US" sz="1100" b="0" i="0" baseline="0">
              <a:solidFill>
                <a:sysClr val="windowText" lastClr="000000"/>
              </a:solidFill>
              <a:effectLst/>
              <a:latin typeface="+mn-lt"/>
              <a:ea typeface="+mn-ea"/>
              <a:cs typeface="+mn-cs"/>
            </a:rPr>
            <a:t>に努め</a:t>
          </a:r>
          <a:r>
            <a:rPr kumimoji="1" lang="ja-JP" altLang="ja-JP" sz="1100" b="0" i="0" baseline="0">
              <a:solidFill>
                <a:sysClr val="windowText" lastClr="000000"/>
              </a:solidFill>
              <a:effectLst/>
              <a:latin typeface="+mn-lt"/>
              <a:ea typeface="+mn-ea"/>
              <a:cs typeface="+mn-cs"/>
            </a:rPr>
            <a:t>、市内経済</a:t>
          </a:r>
          <a:r>
            <a:rPr kumimoji="1" lang="ja-JP" altLang="en-US" sz="1100" b="0" i="0" baseline="0">
              <a:solidFill>
                <a:sysClr val="windowText" lastClr="000000"/>
              </a:solidFill>
              <a:effectLst/>
              <a:latin typeface="+mn-lt"/>
              <a:ea typeface="+mn-ea"/>
              <a:cs typeface="+mn-cs"/>
            </a:rPr>
            <a:t>の</a:t>
          </a:r>
          <a:r>
            <a:rPr kumimoji="1" lang="ja-JP" altLang="ja-JP" sz="1100" b="0" i="0" baseline="0">
              <a:solidFill>
                <a:sysClr val="windowText" lastClr="000000"/>
              </a:solidFill>
              <a:effectLst/>
              <a:latin typeface="+mn-lt"/>
              <a:ea typeface="+mn-ea"/>
              <a:cs typeface="+mn-cs"/>
            </a:rPr>
            <a:t>発展</a:t>
          </a:r>
          <a:r>
            <a:rPr kumimoji="1" lang="ja-JP" altLang="en-US" sz="1100" b="0" i="0" baseline="0">
              <a:solidFill>
                <a:sysClr val="windowText" lastClr="000000"/>
              </a:solidFill>
              <a:effectLst/>
              <a:latin typeface="+mn-lt"/>
              <a:ea typeface="+mn-ea"/>
              <a:cs typeface="+mn-cs"/>
            </a:rPr>
            <a:t>を図るとともに</a:t>
          </a:r>
          <a:r>
            <a:rPr kumimoji="1" lang="ja-JP" altLang="ja-JP" sz="1100" b="0" i="0" baseline="0">
              <a:solidFill>
                <a:sysClr val="windowText" lastClr="000000"/>
              </a:solidFill>
              <a:effectLst/>
              <a:latin typeface="+mn-lt"/>
              <a:ea typeface="+mn-ea"/>
              <a:cs typeface="+mn-cs"/>
            </a:rPr>
            <a:t>、徴収対策の強化等</a:t>
          </a:r>
          <a:r>
            <a:rPr kumimoji="1" lang="ja-JP" altLang="en-US" sz="1100" b="0" i="0" baseline="0">
              <a:solidFill>
                <a:sysClr val="windowText" lastClr="000000"/>
              </a:solidFill>
              <a:effectLst/>
              <a:latin typeface="+mn-lt"/>
              <a:ea typeface="+mn-ea"/>
              <a:cs typeface="+mn-cs"/>
            </a:rPr>
            <a:t>も行いながら</a:t>
          </a:r>
          <a:r>
            <a:rPr kumimoji="1" lang="ja-JP" altLang="ja-JP" sz="1100" b="0" i="0" baseline="0">
              <a:solidFill>
                <a:sysClr val="windowText" lastClr="000000"/>
              </a:solidFill>
              <a:effectLst/>
              <a:latin typeface="+mn-lt"/>
              <a:ea typeface="+mn-ea"/>
              <a:cs typeface="+mn-cs"/>
            </a:rPr>
            <a:t>、更なる税収増に努める。</a:t>
          </a:r>
          <a:endParaRPr lang="ja-JP" altLang="ja-JP" sz="1400">
            <a:solidFill>
              <a:sysClr val="windowText" lastClr="000000"/>
            </a:solidFill>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165100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4045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127000</xdr:rowOff>
    </xdr:from>
    <xdr:to>
      <xdr:col>23</xdr:col>
      <xdr:colOff>133350</xdr:colOff>
      <xdr:row>40</xdr:row>
      <xdr:rowOff>127000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98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108602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966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136525</xdr:rowOff>
    </xdr:from>
    <xdr:to>
      <xdr:col>23</xdr:col>
      <xdr:colOff>184150</xdr:colOff>
      <xdr:row>41</xdr:row>
      <xdr:rowOff>66675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127000</xdr:rowOff>
    </xdr:from>
    <xdr:to>
      <xdr:col>19</xdr:col>
      <xdr:colOff>133350</xdr:colOff>
      <xdr:row>40</xdr:row>
      <xdr:rowOff>127000</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136525</xdr:rowOff>
    </xdr:from>
    <xdr:to>
      <xdr:col>19</xdr:col>
      <xdr:colOff>184150</xdr:colOff>
      <xdr:row>41</xdr:row>
      <xdr:rowOff>66675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51452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080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127000</xdr:rowOff>
    </xdr:from>
    <xdr:to>
      <xdr:col>15</xdr:col>
      <xdr:colOff>82550</xdr:colOff>
      <xdr:row>40</xdr:row>
      <xdr:rowOff>147108</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69850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116417</xdr:rowOff>
    </xdr:from>
    <xdr:to>
      <xdr:col>15</xdr:col>
      <xdr:colOff>133350</xdr:colOff>
      <xdr:row>41</xdr:row>
      <xdr:rowOff>46567</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31344</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147108</xdr:rowOff>
    </xdr:from>
    <xdr:to>
      <xdr:col>11</xdr:col>
      <xdr:colOff>31750</xdr:colOff>
      <xdr:row>41</xdr:row>
      <xdr:rowOff>15875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00510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116417</xdr:rowOff>
    </xdr:from>
    <xdr:to>
      <xdr:col>11</xdr:col>
      <xdr:colOff>82550</xdr:colOff>
      <xdr:row>41</xdr:row>
      <xdr:rowOff>46567</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31344</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136525</xdr:rowOff>
    </xdr:from>
    <xdr:to>
      <xdr:col>7</xdr:col>
      <xdr:colOff>31750</xdr:colOff>
      <xdr:row>41</xdr:row>
      <xdr:rowOff>66675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51452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92727</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76200</xdr:rowOff>
    </xdr:from>
    <xdr:to>
      <xdr:col>19</xdr:col>
      <xdr:colOff>184150</xdr:colOff>
      <xdr:row>41</xdr:row>
      <xdr:rowOff>6350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16527</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76200</xdr:rowOff>
    </xdr:from>
    <xdr:to>
      <xdr:col>15</xdr:col>
      <xdr:colOff>133350</xdr:colOff>
      <xdr:row>41</xdr:row>
      <xdr:rowOff>6350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16527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96308</xdr:rowOff>
    </xdr:from>
    <xdr:to>
      <xdr:col>11</xdr:col>
      <xdr:colOff>82550</xdr:colOff>
      <xdr:row>41</xdr:row>
      <xdr:rowOff>26458</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95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36635</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72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136525</xdr:rowOff>
    </xdr:from>
    <xdr:to>
      <xdr:col>7</xdr:col>
      <xdr:colOff>31750</xdr:colOff>
      <xdr:row>41</xdr:row>
      <xdr:rowOff>66675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76852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a:t>
          </a:r>
          <a:r>
            <a:rPr kumimoji="1" lang="ja-JP" altLang="ja-JP" sz="1100" b="0" i="0" baseline="0">
              <a:solidFill>
                <a:sysClr val="windowText" lastClr="000000"/>
              </a:solidFill>
              <a:effectLst/>
              <a:latin typeface="+mn-lt"/>
              <a:ea typeface="+mn-ea"/>
              <a:cs typeface="+mn-cs"/>
            </a:rPr>
            <a:t>平成</a:t>
          </a:r>
          <a:r>
            <a:rPr kumimoji="1" lang="en-US" altLang="ja-JP" sz="1100" b="0" i="0" baseline="0">
              <a:solidFill>
                <a:sysClr val="windowText" lastClr="000000"/>
              </a:solidFill>
              <a:effectLst/>
              <a:latin typeface="+mn-lt"/>
              <a:ea typeface="+mn-ea"/>
              <a:cs typeface="+mn-cs"/>
            </a:rPr>
            <a:t>27</a:t>
          </a:r>
          <a:r>
            <a:rPr kumimoji="1" lang="ja-JP" altLang="ja-JP" sz="1100" b="0" i="0" baseline="0">
              <a:solidFill>
                <a:sysClr val="windowText" lastClr="000000"/>
              </a:solidFill>
              <a:effectLst/>
              <a:latin typeface="+mn-lt"/>
              <a:ea typeface="+mn-ea"/>
              <a:cs typeface="+mn-cs"/>
            </a:rPr>
            <a:t>年度は地域活性化交付金の増などにより、一時的に経常収支比率が改善した。しかし平成</a:t>
          </a:r>
          <a:r>
            <a:rPr kumimoji="1" lang="en-US" altLang="ja-JP" sz="1100" b="0" i="0" baseline="0">
              <a:solidFill>
                <a:sysClr val="windowText" lastClr="000000"/>
              </a:solidFill>
              <a:effectLst/>
              <a:latin typeface="+mn-lt"/>
              <a:ea typeface="+mn-ea"/>
              <a:cs typeface="+mn-cs"/>
            </a:rPr>
            <a:t>28</a:t>
          </a:r>
          <a:r>
            <a:rPr kumimoji="1" lang="ja-JP" altLang="ja-JP" sz="1100" b="0" i="0" baseline="0">
              <a:solidFill>
                <a:sysClr val="windowText" lastClr="000000"/>
              </a:solidFill>
              <a:effectLst/>
              <a:latin typeface="+mn-lt"/>
              <a:ea typeface="+mn-ea"/>
              <a:cs typeface="+mn-cs"/>
            </a:rPr>
            <a:t>年度以降は、扶助費の増や公債費の増等により一般財源が増加し、比率が悪化している。</a:t>
          </a:r>
          <a:endParaRPr lang="ja-JP" altLang="ja-JP" sz="1400">
            <a:solidFill>
              <a:sysClr val="windowText" lastClr="000000"/>
            </a:solidFill>
            <a:effectLst/>
          </a:endParaRPr>
        </a:p>
        <a:p>
          <a:pPr eaLnBrk="1" fontAlgn="auto" latinLnBrk="0" hangingPunct="1"/>
          <a:r>
            <a:rPr kumimoji="1" lang="ja-JP" altLang="ja-JP" sz="1100" b="0" i="0" baseline="0">
              <a:solidFill>
                <a:sysClr val="windowText" lastClr="000000"/>
              </a:solidFill>
              <a:effectLst/>
              <a:latin typeface="+mn-lt"/>
              <a:ea typeface="+mn-ea"/>
              <a:cs typeface="+mn-cs"/>
            </a:rPr>
            <a:t>　今後も公債費の増が見込まれる</a:t>
          </a:r>
          <a:r>
            <a:rPr kumimoji="1" lang="ja-JP" altLang="en-US" sz="1100" b="0" i="0" baseline="0">
              <a:solidFill>
                <a:sysClr val="windowText" lastClr="000000"/>
              </a:solidFill>
              <a:effectLst/>
              <a:latin typeface="+mn-lt"/>
              <a:ea typeface="+mn-ea"/>
              <a:cs typeface="+mn-cs"/>
            </a:rPr>
            <a:t>が</a:t>
          </a:r>
          <a:r>
            <a:rPr kumimoji="1" lang="ja-JP" altLang="ja-JP" sz="1100" b="0" i="0" baseline="0">
              <a:solidFill>
                <a:sysClr val="windowText" lastClr="000000"/>
              </a:solidFill>
              <a:effectLst/>
              <a:latin typeface="+mn-lt"/>
              <a:ea typeface="+mn-ea"/>
              <a:cs typeface="+mn-cs"/>
            </a:rPr>
            <a:t>、大型事業の実施年次を平準化するなど、将来の公債費負担の抑制に努める。また、施設の集約化によって経常的な維</a:t>
          </a:r>
          <a:r>
            <a:rPr kumimoji="1" lang="ja-JP" altLang="en-US" sz="1100" b="0" i="0" baseline="0">
              <a:solidFill>
                <a:sysClr val="windowText" lastClr="000000"/>
              </a:solidFill>
              <a:effectLst/>
              <a:latin typeface="+mn-lt"/>
              <a:ea typeface="+mn-ea"/>
              <a:cs typeface="+mn-cs"/>
            </a:rPr>
            <a:t>維</a:t>
          </a:r>
          <a:r>
            <a:rPr kumimoji="1" lang="ja-JP" altLang="ja-JP" sz="1100" b="0" i="0" baseline="0">
              <a:solidFill>
                <a:sysClr val="windowText" lastClr="000000"/>
              </a:solidFill>
              <a:effectLst/>
              <a:latin typeface="+mn-lt"/>
              <a:ea typeface="+mn-ea"/>
              <a:cs typeface="+mn-cs"/>
            </a:rPr>
            <a:t>管理費用の縮減を推し進める。</a:t>
          </a:r>
          <a:endParaRPr lang="ja-JP" altLang="ja-JP" sz="1400">
            <a:solidFill>
              <a:sysClr val="windowText" lastClr="000000"/>
            </a:solidFill>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64135</xdr:rowOff>
    </xdr:from>
    <xdr:to>
      <xdr:col>23</xdr:col>
      <xdr:colOff>133350</xdr:colOff>
      <xdr:row>66</xdr:row>
      <xdr:rowOff>148907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179685"/>
          <a:ext cx="0" cy="1284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120984</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436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148907</xdr:rowOff>
    </xdr:from>
    <xdr:to>
      <xdr:col>24</xdr:col>
      <xdr:colOff>12700</xdr:colOff>
      <xdr:row>66</xdr:row>
      <xdr:rowOff>148907</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464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150512</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9923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64135</xdr:rowOff>
    </xdr:from>
    <xdr:to>
      <xdr:col>24</xdr:col>
      <xdr:colOff>12700</xdr:colOff>
      <xdr:row>59</xdr:row>
      <xdr:rowOff>64135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17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32385</xdr:rowOff>
    </xdr:from>
    <xdr:to>
      <xdr:col>23</xdr:col>
      <xdr:colOff>133350</xdr:colOff>
      <xdr:row>62</xdr:row>
      <xdr:rowOff>62547</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114800" y="10662285"/>
          <a:ext cx="8382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164799</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794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21272</xdr:rowOff>
    </xdr:from>
    <xdr:to>
      <xdr:col>23</xdr:col>
      <xdr:colOff>184150</xdr:colOff>
      <xdr:row>63</xdr:row>
      <xdr:rowOff>122872</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822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32385</xdr:rowOff>
    </xdr:from>
    <xdr:to>
      <xdr:col>19</xdr:col>
      <xdr:colOff>133350</xdr:colOff>
      <xdr:row>62</xdr:row>
      <xdr:rowOff>44450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3225800" y="1066228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87630</xdr:rowOff>
    </xdr:from>
    <xdr:to>
      <xdr:col>19</xdr:col>
      <xdr:colOff>184150</xdr:colOff>
      <xdr:row>64</xdr:row>
      <xdr:rowOff>17780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2557</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97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2222</xdr:rowOff>
    </xdr:from>
    <xdr:to>
      <xdr:col>15</xdr:col>
      <xdr:colOff>82550</xdr:colOff>
      <xdr:row>62</xdr:row>
      <xdr:rowOff>44450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2336800" y="10632122"/>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45403</xdr:rowOff>
    </xdr:from>
    <xdr:to>
      <xdr:col>15</xdr:col>
      <xdr:colOff>133350</xdr:colOff>
      <xdr:row>63</xdr:row>
      <xdr:rowOff>147003</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084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131780</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93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71120</xdr:rowOff>
    </xdr:from>
    <xdr:to>
      <xdr:col>11</xdr:col>
      <xdr:colOff>31750</xdr:colOff>
      <xdr:row>62</xdr:row>
      <xdr:rowOff>2222</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1447800" y="10529570"/>
          <a:ext cx="889000" cy="10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51435</xdr:rowOff>
    </xdr:from>
    <xdr:to>
      <xdr:col>11</xdr:col>
      <xdr:colOff>82550</xdr:colOff>
      <xdr:row>63</xdr:row>
      <xdr:rowOff>153035</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85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137812</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93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168593</xdr:rowOff>
    </xdr:from>
    <xdr:to>
      <xdr:col>7</xdr:col>
      <xdr:colOff>31750</xdr:colOff>
      <xdr:row>63</xdr:row>
      <xdr:rowOff>98743</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79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83520</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884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11747</xdr:rowOff>
    </xdr:from>
    <xdr:to>
      <xdr:col>23</xdr:col>
      <xdr:colOff>184150</xdr:colOff>
      <xdr:row>62</xdr:row>
      <xdr:rowOff>113347</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064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28274</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0486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153035</xdr:rowOff>
    </xdr:from>
    <xdr:to>
      <xdr:col>19</xdr:col>
      <xdr:colOff>184150</xdr:colOff>
      <xdr:row>62</xdr:row>
      <xdr:rowOff>83185</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061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93362</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0380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165100</xdr:rowOff>
    </xdr:from>
    <xdr:to>
      <xdr:col>15</xdr:col>
      <xdr:colOff>133350</xdr:colOff>
      <xdr:row>62</xdr:row>
      <xdr:rowOff>95250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105427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122872</xdr:rowOff>
    </xdr:from>
    <xdr:to>
      <xdr:col>11</xdr:col>
      <xdr:colOff>82550</xdr:colOff>
      <xdr:row>62</xdr:row>
      <xdr:rowOff>53022</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058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63199</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0350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20320</xdr:rowOff>
    </xdr:from>
    <xdr:to>
      <xdr:col>7</xdr:col>
      <xdr:colOff>31750</xdr:colOff>
      <xdr:row>61</xdr:row>
      <xdr:rowOff>121920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132097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[151,178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000" b="0" i="0" baseline="0">
              <a:solidFill>
                <a:sysClr val="windowText" lastClr="000000"/>
              </a:solidFill>
              <a:effectLst/>
              <a:latin typeface="+mn-lt"/>
              <a:ea typeface="+mn-ea"/>
              <a:cs typeface="+mn-cs"/>
            </a:rPr>
            <a:t>令和</a:t>
          </a:r>
          <a:r>
            <a:rPr kumimoji="1" lang="ja-JP" altLang="en-US" sz="1000" b="0" i="0" baseline="0">
              <a:solidFill>
                <a:sysClr val="windowText" lastClr="000000"/>
              </a:solidFill>
              <a:effectLst/>
              <a:latin typeface="+mn-lt"/>
              <a:ea typeface="+mn-ea"/>
              <a:cs typeface="+mn-cs"/>
            </a:rPr>
            <a:t>２</a:t>
          </a:r>
          <a:r>
            <a:rPr kumimoji="1" lang="ja-JP" altLang="ja-JP" sz="1000" b="0" i="0" baseline="0">
              <a:solidFill>
                <a:sysClr val="windowText" lastClr="000000"/>
              </a:solidFill>
              <a:effectLst/>
              <a:latin typeface="+mn-lt"/>
              <a:ea typeface="+mn-ea"/>
              <a:cs typeface="+mn-cs"/>
            </a:rPr>
            <a:t>年度は前年度に比べて</a:t>
          </a:r>
          <a:r>
            <a:rPr kumimoji="1" lang="en-US" altLang="ja-JP" sz="1000" b="0" i="0" baseline="0">
              <a:solidFill>
                <a:sysClr val="windowText" lastClr="000000"/>
              </a:solidFill>
              <a:effectLst/>
              <a:latin typeface="+mn-lt"/>
              <a:ea typeface="+mn-ea"/>
              <a:cs typeface="+mn-cs"/>
            </a:rPr>
            <a:t>14,238</a:t>
          </a:r>
          <a:r>
            <a:rPr kumimoji="1" lang="ja-JP" altLang="ja-JP" sz="1000" b="0" i="0" baseline="0">
              <a:solidFill>
                <a:sysClr val="windowText" lastClr="000000"/>
              </a:solidFill>
              <a:effectLst/>
              <a:latin typeface="+mn-lt"/>
              <a:ea typeface="+mn-ea"/>
              <a:cs typeface="+mn-cs"/>
            </a:rPr>
            <a:t>円</a:t>
          </a:r>
          <a:r>
            <a:rPr kumimoji="1" lang="ja-JP" altLang="en-US" sz="1000" b="0" i="0" baseline="0">
              <a:solidFill>
                <a:sysClr val="windowText" lastClr="000000"/>
              </a:solidFill>
              <a:effectLst/>
              <a:latin typeface="+mn-lt"/>
              <a:ea typeface="+mn-ea"/>
              <a:cs typeface="+mn-cs"/>
            </a:rPr>
            <a:t>増加</a:t>
          </a:r>
          <a:r>
            <a:rPr kumimoji="1" lang="ja-JP" altLang="ja-JP" sz="1000" b="0" i="0" baseline="0">
              <a:solidFill>
                <a:sysClr val="windowText" lastClr="000000"/>
              </a:solidFill>
              <a:effectLst/>
              <a:latin typeface="+mn-lt"/>
              <a:ea typeface="+mn-ea"/>
              <a:cs typeface="+mn-cs"/>
            </a:rPr>
            <a:t>した。その要因は、</a:t>
          </a:r>
          <a:r>
            <a:rPr kumimoji="1" lang="ja-JP" altLang="en-US" sz="1000" b="0" i="0" baseline="0">
              <a:solidFill>
                <a:sysClr val="windowText" lastClr="000000"/>
              </a:solidFill>
              <a:effectLst/>
              <a:latin typeface="+mn-lt"/>
              <a:ea typeface="+mn-ea"/>
              <a:cs typeface="+mn-cs"/>
            </a:rPr>
            <a:t>会計年度任用職員制度の導入や大雪被害による除雪費用を含む維持補修費の増加</a:t>
          </a:r>
          <a:r>
            <a:rPr kumimoji="1" lang="ja-JP" altLang="ja-JP" sz="1000" b="0" i="0" baseline="0">
              <a:solidFill>
                <a:sysClr val="windowText" lastClr="000000"/>
              </a:solidFill>
              <a:effectLst/>
              <a:latin typeface="+mn-lt"/>
              <a:ea typeface="+mn-ea"/>
              <a:cs typeface="+mn-cs"/>
            </a:rPr>
            <a:t>によるものである。施設の老朽化</a:t>
          </a:r>
          <a:r>
            <a:rPr kumimoji="1" lang="ja-JP" altLang="en-US" sz="1000" b="0" i="0" baseline="0">
              <a:solidFill>
                <a:sysClr val="windowText" lastClr="000000"/>
              </a:solidFill>
              <a:effectLst/>
              <a:latin typeface="+mn-lt"/>
              <a:ea typeface="+mn-ea"/>
              <a:cs typeface="+mn-cs"/>
            </a:rPr>
            <a:t>も</a:t>
          </a:r>
          <a:r>
            <a:rPr kumimoji="1" lang="ja-JP" altLang="ja-JP" sz="1000" b="0" i="0" baseline="0">
              <a:solidFill>
                <a:sysClr val="windowText" lastClr="000000"/>
              </a:solidFill>
              <a:effectLst/>
              <a:latin typeface="+mn-lt"/>
              <a:ea typeface="+mn-ea"/>
              <a:cs typeface="+mn-cs"/>
            </a:rPr>
            <a:t>進んでいることから、</a:t>
          </a:r>
          <a:r>
            <a:rPr kumimoji="1" lang="ja-JP" altLang="en-US" sz="1000" b="0" i="0" baseline="0">
              <a:solidFill>
                <a:sysClr val="windowText" lastClr="000000"/>
              </a:solidFill>
              <a:effectLst/>
              <a:latin typeface="+mn-lt"/>
              <a:ea typeface="+mn-ea"/>
              <a:cs typeface="+mn-cs"/>
            </a:rPr>
            <a:t>今後も</a:t>
          </a:r>
          <a:r>
            <a:rPr kumimoji="1" lang="ja-JP" altLang="ja-JP" sz="1000" b="0" i="0" baseline="0">
              <a:solidFill>
                <a:sysClr val="windowText" lastClr="000000"/>
              </a:solidFill>
              <a:effectLst/>
              <a:latin typeface="+mn-lt"/>
              <a:ea typeface="+mn-ea"/>
              <a:cs typeface="+mn-cs"/>
            </a:rPr>
            <a:t>維持補修費は増加していくものと予想される。対策として施設の集約化事業</a:t>
          </a:r>
          <a:r>
            <a:rPr kumimoji="1" lang="ja-JP" altLang="en-US" sz="1000" b="0" i="0" baseline="0">
              <a:solidFill>
                <a:sysClr val="windowText" lastClr="000000"/>
              </a:solidFill>
              <a:effectLst/>
              <a:latin typeface="+mn-lt"/>
              <a:ea typeface="+mn-ea"/>
              <a:cs typeface="+mn-cs"/>
            </a:rPr>
            <a:t>を</a:t>
          </a:r>
          <a:r>
            <a:rPr kumimoji="1" lang="ja-JP" altLang="ja-JP" sz="1000" b="0" i="0" baseline="0">
              <a:solidFill>
                <a:sysClr val="windowText" lastClr="000000"/>
              </a:solidFill>
              <a:effectLst/>
              <a:latin typeface="+mn-lt"/>
              <a:ea typeface="+mn-ea"/>
              <a:cs typeface="+mn-cs"/>
            </a:rPr>
            <a:t>進</a:t>
          </a:r>
          <a:r>
            <a:rPr kumimoji="1" lang="ja-JP" altLang="en-US" sz="1000" b="0" i="0" baseline="0">
              <a:solidFill>
                <a:sysClr val="windowText" lastClr="000000"/>
              </a:solidFill>
              <a:effectLst/>
              <a:latin typeface="+mn-lt"/>
              <a:ea typeface="+mn-ea"/>
              <a:cs typeface="+mn-cs"/>
            </a:rPr>
            <a:t>め</a:t>
          </a:r>
          <a:r>
            <a:rPr kumimoji="1" lang="ja-JP" altLang="ja-JP" sz="1000" b="0" i="0" baseline="0">
              <a:solidFill>
                <a:sysClr val="windowText" lastClr="000000"/>
              </a:solidFill>
              <a:effectLst/>
              <a:latin typeface="+mn-lt"/>
              <a:ea typeface="+mn-ea"/>
              <a:cs typeface="+mn-cs"/>
            </a:rPr>
            <a:t>ており、既存の保育所や社会教育施設等を順次、除却、譲渡する予定である。その後は維持補修費や物件費の減少が見込まれる。</a:t>
          </a:r>
          <a:endParaRPr lang="ja-JP" altLang="ja-JP" sz="1000">
            <a:solidFill>
              <a:sysClr val="windowText" lastClr="000000"/>
            </a:solidFill>
            <a:effectLst/>
          </a:endParaRPr>
        </a:p>
        <a:p>
          <a:pPr eaLnBrk="1" fontAlgn="auto" latinLnBrk="0" hangingPunct="1"/>
          <a:r>
            <a:rPr kumimoji="1" lang="ja-JP" altLang="ja-JP" sz="1000" b="0" i="0" baseline="0">
              <a:solidFill>
                <a:sysClr val="windowText" lastClr="000000"/>
              </a:solidFill>
              <a:effectLst/>
              <a:latin typeface="+mn-lt"/>
              <a:ea typeface="+mn-ea"/>
              <a:cs typeface="+mn-cs"/>
            </a:rPr>
            <a:t>　人件費についても、事業の見直しや事務の簡素化、事務量に見合った人員配置を行うことで、現行の条例定数内で適正な執行を行う。</a:t>
          </a:r>
          <a:endParaRPr lang="ja-JP" altLang="ja-JP" sz="1000">
            <a:solidFill>
              <a:sysClr val="windowText" lastClr="000000"/>
            </a:solidFill>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137576</xdr:rowOff>
    </xdr:from>
    <xdr:to>
      <xdr:col>23</xdr:col>
      <xdr:colOff>133350</xdr:colOff>
      <xdr:row>88</xdr:row>
      <xdr:rowOff>160722</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853576"/>
          <a:ext cx="0" cy="13947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132799</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220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160722</xdr:rowOff>
    </xdr:from>
    <xdr:to>
      <xdr:col>24</xdr:col>
      <xdr:colOff>12700</xdr:colOff>
      <xdr:row>88</xdr:row>
      <xdr:rowOff>160722</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248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52503</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59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137576</xdr:rowOff>
    </xdr:from>
    <xdr:to>
      <xdr:col>24</xdr:col>
      <xdr:colOff>12700</xdr:colOff>
      <xdr:row>80</xdr:row>
      <xdr:rowOff>137576</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853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38888</xdr:rowOff>
    </xdr:from>
    <xdr:to>
      <xdr:col>23</xdr:col>
      <xdr:colOff>133350</xdr:colOff>
      <xdr:row>82</xdr:row>
      <xdr:rowOff>153408</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097788"/>
          <a:ext cx="838200" cy="114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154629</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213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11102</xdr:rowOff>
    </xdr:from>
    <xdr:to>
      <xdr:col>23</xdr:col>
      <xdr:colOff>184150</xdr:colOff>
      <xdr:row>83</xdr:row>
      <xdr:rowOff>112702</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241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38888</xdr:rowOff>
    </xdr:from>
    <xdr:to>
      <xdr:col>19</xdr:col>
      <xdr:colOff>133350</xdr:colOff>
      <xdr:row>82</xdr:row>
      <xdr:rowOff>47397</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3225800" y="14097788"/>
          <a:ext cx="889000" cy="8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49119</xdr:rowOff>
    </xdr:from>
    <xdr:to>
      <xdr:col>19</xdr:col>
      <xdr:colOff>184150</xdr:colOff>
      <xdr:row>82</xdr:row>
      <xdr:rowOff>150719</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10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135496</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1943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47397</xdr:rowOff>
    </xdr:from>
    <xdr:to>
      <xdr:col>15</xdr:col>
      <xdr:colOff>82550</xdr:colOff>
      <xdr:row>82</xdr:row>
      <xdr:rowOff>75574</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2336800" y="14106297"/>
          <a:ext cx="889000" cy="28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6764</xdr:rowOff>
    </xdr:from>
    <xdr:to>
      <xdr:col>15</xdr:col>
      <xdr:colOff>133350</xdr:colOff>
      <xdr:row>82</xdr:row>
      <xdr:rowOff>108364</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06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93141</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15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151299</xdr:rowOff>
    </xdr:from>
    <xdr:to>
      <xdr:col>11</xdr:col>
      <xdr:colOff>31750</xdr:colOff>
      <xdr:row>82</xdr:row>
      <xdr:rowOff>75574</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4038749"/>
          <a:ext cx="889000" cy="9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27814</xdr:rowOff>
    </xdr:from>
    <xdr:to>
      <xdr:col>11</xdr:col>
      <xdr:colOff>82550</xdr:colOff>
      <xdr:row>82</xdr:row>
      <xdr:rowOff>129414</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08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114191</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417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170146</xdr:rowOff>
    </xdr:from>
    <xdr:to>
      <xdr:col>7</xdr:col>
      <xdr:colOff>31750</xdr:colOff>
      <xdr:row>82</xdr:row>
      <xdr:rowOff>100296</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05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85073</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143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102608</xdr:rowOff>
    </xdr:from>
    <xdr:to>
      <xdr:col>23</xdr:col>
      <xdr:colOff>184150</xdr:colOff>
      <xdr:row>83</xdr:row>
      <xdr:rowOff>32758</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16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119135</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4006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159538</xdr:rowOff>
    </xdr:from>
    <xdr:to>
      <xdr:col>19</xdr:col>
      <xdr:colOff>184150</xdr:colOff>
      <xdr:row>82</xdr:row>
      <xdr:rowOff>89688</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046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99865</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3815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168047</xdr:rowOff>
    </xdr:from>
    <xdr:to>
      <xdr:col>15</xdr:col>
      <xdr:colOff>133350</xdr:colOff>
      <xdr:row>82</xdr:row>
      <xdr:rowOff>98197</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4055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108374</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3824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24774</xdr:rowOff>
    </xdr:from>
    <xdr:to>
      <xdr:col>11</xdr:col>
      <xdr:colOff>82550</xdr:colOff>
      <xdr:row>82</xdr:row>
      <xdr:rowOff>126374</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4083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136551</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3852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100499</xdr:rowOff>
    </xdr:from>
    <xdr:to>
      <xdr:col>7</xdr:col>
      <xdr:colOff>31750</xdr:colOff>
      <xdr:row>82</xdr:row>
      <xdr:rowOff>30649</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3987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40826</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3756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上昇傾向にあるものの、類似団体、全国市平均と比較すると依然として大きく下回っている。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今後も引き続き、事業の見直し</a:t>
          </a:r>
          <a:r>
            <a:rPr kumimoji="1" lang="ja-JP" altLang="en-US" sz="1100">
              <a:solidFill>
                <a:sysClr val="windowText" lastClr="000000"/>
              </a:solidFill>
              <a:effectLst/>
              <a:latin typeface="+mn-lt"/>
              <a:ea typeface="+mn-ea"/>
              <a:cs typeface="+mn-cs"/>
            </a:rPr>
            <a:t>や</a:t>
          </a:r>
          <a:r>
            <a:rPr kumimoji="1" lang="ja-JP" altLang="ja-JP" sz="1100">
              <a:solidFill>
                <a:sysClr val="windowText" lastClr="000000"/>
              </a:solidFill>
              <a:effectLst/>
              <a:latin typeface="+mn-lt"/>
              <a:ea typeface="+mn-ea"/>
              <a:cs typeface="+mn-cs"/>
            </a:rPr>
            <a:t>事務の</a:t>
          </a:r>
          <a:r>
            <a:rPr kumimoji="1" lang="ja-JP" altLang="en-US" sz="1100">
              <a:solidFill>
                <a:sysClr val="windowText" lastClr="000000"/>
              </a:solidFill>
              <a:effectLst/>
              <a:latin typeface="+mn-lt"/>
              <a:ea typeface="+mn-ea"/>
              <a:cs typeface="+mn-cs"/>
            </a:rPr>
            <a:t>効率</a:t>
          </a:r>
          <a:r>
            <a:rPr kumimoji="1" lang="ja-JP" altLang="ja-JP" sz="1100">
              <a:solidFill>
                <a:sysClr val="windowText" lastClr="000000"/>
              </a:solidFill>
              <a:effectLst/>
              <a:latin typeface="+mn-lt"/>
              <a:ea typeface="+mn-ea"/>
              <a:cs typeface="+mn-cs"/>
            </a:rPr>
            <a:t>化</a:t>
          </a:r>
          <a:r>
            <a:rPr kumimoji="1" lang="ja-JP" altLang="en-US" sz="1100">
              <a:solidFill>
                <a:sysClr val="windowText" lastClr="000000"/>
              </a:solidFill>
              <a:effectLst/>
              <a:latin typeface="+mn-lt"/>
              <a:ea typeface="+mn-ea"/>
              <a:cs typeface="+mn-cs"/>
            </a:rPr>
            <a:t>に努めるとともに</a:t>
          </a:r>
          <a:r>
            <a:rPr kumimoji="1" lang="ja-JP" altLang="ja-JP" sz="1100">
              <a:solidFill>
                <a:sysClr val="windowText" lastClr="000000"/>
              </a:solidFill>
              <a:effectLst/>
              <a:latin typeface="+mn-lt"/>
              <a:ea typeface="+mn-ea"/>
              <a:cs typeface="+mn-cs"/>
            </a:rPr>
            <a:t>、ノー残業デーの徹底や振替休日の適切な取得等により、時間外勤務手当の削減を図る。</a:t>
          </a:r>
          <a:endParaRPr lang="ja-JP" altLang="ja-JP" sz="1400">
            <a:solidFill>
              <a:sysClr val="windowText" lastClr="000000"/>
            </a:solidFill>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88</xdr:row>
      <xdr:rowOff>40216</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3747045"/>
          <a:ext cx="0" cy="13807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20461</xdr:rowOff>
    </xdr:from>
    <xdr:to>
      <xdr:col>81</xdr:col>
      <xdr:colOff>44450</xdr:colOff>
      <xdr:row>82</xdr:row>
      <xdr:rowOff>36689</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179800" y="13907911"/>
          <a:ext cx="838200" cy="18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94843</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32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122766</xdr:rowOff>
    </xdr:from>
    <xdr:to>
      <xdr:col>81</xdr:col>
      <xdr:colOff>95250</xdr:colOff>
      <xdr:row>84</xdr:row>
      <xdr:rowOff>52916</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80</xdr:row>
      <xdr:rowOff>98072</xdr:rowOff>
    </xdr:from>
    <xdr:to>
      <xdr:col>77</xdr:col>
      <xdr:colOff>44450</xdr:colOff>
      <xdr:row>81</xdr:row>
      <xdr:rowOff>20461</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5290800" y="13814072"/>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149578</xdr:rowOff>
    </xdr:from>
    <xdr:to>
      <xdr:col>77</xdr:col>
      <xdr:colOff>95250</xdr:colOff>
      <xdr:row>84</xdr:row>
      <xdr:rowOff>79728</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64505</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4466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80</xdr:row>
      <xdr:rowOff>57855</xdr:rowOff>
    </xdr:from>
    <xdr:to>
      <xdr:col>72</xdr:col>
      <xdr:colOff>203200</xdr:colOff>
      <xdr:row>80</xdr:row>
      <xdr:rowOff>98072</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4401800" y="1377385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149578</xdr:rowOff>
    </xdr:from>
    <xdr:to>
      <xdr:col>73</xdr:col>
      <xdr:colOff>44450</xdr:colOff>
      <xdr:row>84</xdr:row>
      <xdr:rowOff>79728</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64505</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446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80</xdr:row>
      <xdr:rowOff>57855</xdr:rowOff>
    </xdr:from>
    <xdr:to>
      <xdr:col>68</xdr:col>
      <xdr:colOff>152400</xdr:colOff>
      <xdr:row>80</xdr:row>
      <xdr:rowOff>138289</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3512800" y="13773855"/>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4939</xdr:rowOff>
    </xdr:from>
    <xdr:to>
      <xdr:col>68</xdr:col>
      <xdr:colOff>203200</xdr:colOff>
      <xdr:row>84</xdr:row>
      <xdr:rowOff>106539</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91316</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4493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136172</xdr:rowOff>
    </xdr:from>
    <xdr:to>
      <xdr:col>64</xdr:col>
      <xdr:colOff>152400</xdr:colOff>
      <xdr:row>84</xdr:row>
      <xdr:rowOff>66322</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43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51099</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4452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157339</xdr:rowOff>
    </xdr:from>
    <xdr:to>
      <xdr:col>81</xdr:col>
      <xdr:colOff>95250</xdr:colOff>
      <xdr:row>82</xdr:row>
      <xdr:rowOff>87489</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404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2416</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3889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80</xdr:row>
      <xdr:rowOff>141111</xdr:rowOff>
    </xdr:from>
    <xdr:to>
      <xdr:col>77</xdr:col>
      <xdr:colOff>95250</xdr:colOff>
      <xdr:row>81</xdr:row>
      <xdr:rowOff>71261</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385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79</xdr:row>
      <xdr:rowOff>81438</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3625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80</xdr:row>
      <xdr:rowOff>47272</xdr:rowOff>
    </xdr:from>
    <xdr:to>
      <xdr:col>73</xdr:col>
      <xdr:colOff>44450</xdr:colOff>
      <xdr:row>80</xdr:row>
      <xdr:rowOff>148872</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376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78</xdr:row>
      <xdr:rowOff>159049</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353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80</xdr:row>
      <xdr:rowOff>7055</xdr:rowOff>
    </xdr:from>
    <xdr:to>
      <xdr:col>68</xdr:col>
      <xdr:colOff>203200</xdr:colOff>
      <xdr:row>80</xdr:row>
      <xdr:rowOff>108655</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372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78</xdr:row>
      <xdr:rowOff>118832</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3491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87489</xdr:rowOff>
    </xdr:from>
    <xdr:to>
      <xdr:col>64</xdr:col>
      <xdr:colOff>152400</xdr:colOff>
      <xdr:row>81</xdr:row>
      <xdr:rowOff>17639</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3803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27816</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3572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ysClr val="windowText" lastClr="000000"/>
              </a:solidFill>
              <a:effectLst/>
              <a:latin typeface="+mn-lt"/>
              <a:ea typeface="+mn-ea"/>
              <a:cs typeface="+mn-cs"/>
            </a:rPr>
            <a:t>　</a:t>
          </a:r>
          <a:r>
            <a:rPr kumimoji="1" lang="ja-JP" altLang="ja-JP" sz="1100" b="0" i="0" baseline="0">
              <a:solidFill>
                <a:sysClr val="windowText" lastClr="000000"/>
              </a:solidFill>
              <a:effectLst/>
              <a:latin typeface="+mn-lt"/>
              <a:ea typeface="+mn-ea"/>
              <a:cs typeface="+mn-cs"/>
            </a:rPr>
            <a:t>令和</a:t>
          </a:r>
          <a:r>
            <a:rPr kumimoji="1" lang="ja-JP" altLang="en-US" sz="1100" b="0" i="0" baseline="0">
              <a:solidFill>
                <a:sysClr val="windowText" lastClr="000000"/>
              </a:solidFill>
              <a:effectLst/>
              <a:latin typeface="+mn-lt"/>
              <a:ea typeface="+mn-ea"/>
              <a:cs typeface="+mn-cs"/>
            </a:rPr>
            <a:t>２</a:t>
          </a:r>
          <a:r>
            <a:rPr kumimoji="1" lang="ja-JP" altLang="ja-JP" sz="1100" b="0" i="0" baseline="0">
              <a:solidFill>
                <a:sysClr val="windowText" lastClr="000000"/>
              </a:solidFill>
              <a:effectLst/>
              <a:latin typeface="+mn-lt"/>
              <a:ea typeface="+mn-ea"/>
              <a:cs typeface="+mn-cs"/>
            </a:rPr>
            <a:t>年度は</a:t>
          </a:r>
          <a:r>
            <a:rPr kumimoji="1" lang="ja-JP" altLang="en-US" sz="1100" b="0" i="0" baseline="0">
              <a:solidFill>
                <a:sysClr val="windowText" lastClr="000000"/>
              </a:solidFill>
              <a:effectLst/>
              <a:latin typeface="+mn-lt"/>
              <a:ea typeface="+mn-ea"/>
              <a:cs typeface="+mn-cs"/>
            </a:rPr>
            <a:t>令和元</a:t>
          </a:r>
          <a:r>
            <a:rPr kumimoji="1" lang="ja-JP" altLang="ja-JP" sz="1100" b="0" i="0" baseline="0">
              <a:solidFill>
                <a:sysClr val="windowText" lastClr="000000"/>
              </a:solidFill>
              <a:effectLst/>
              <a:latin typeface="+mn-lt"/>
              <a:ea typeface="+mn-ea"/>
              <a:cs typeface="+mn-cs"/>
            </a:rPr>
            <a:t>年度に比べて若干</a:t>
          </a:r>
          <a:r>
            <a:rPr kumimoji="1" lang="ja-JP" altLang="en-US" sz="1100" b="0" i="0" baseline="0">
              <a:solidFill>
                <a:sysClr val="windowText" lastClr="000000"/>
              </a:solidFill>
              <a:effectLst/>
              <a:latin typeface="+mn-lt"/>
              <a:ea typeface="+mn-ea"/>
              <a:cs typeface="+mn-cs"/>
            </a:rPr>
            <a:t>減少</a:t>
          </a:r>
          <a:r>
            <a:rPr kumimoji="1" lang="ja-JP" altLang="ja-JP" sz="1100" b="0" i="0" baseline="0">
              <a:solidFill>
                <a:sysClr val="windowText" lastClr="000000"/>
              </a:solidFill>
              <a:effectLst/>
              <a:latin typeface="+mn-lt"/>
              <a:ea typeface="+mn-ea"/>
              <a:cs typeface="+mn-cs"/>
            </a:rPr>
            <a:t>し</a:t>
          </a:r>
          <a:r>
            <a:rPr kumimoji="1" lang="ja-JP" altLang="en-US" sz="1100" b="0" i="0" baseline="0">
              <a:solidFill>
                <a:sysClr val="windowText" lastClr="000000"/>
              </a:solidFill>
              <a:effectLst/>
              <a:latin typeface="+mn-lt"/>
              <a:ea typeface="+mn-ea"/>
              <a:cs typeface="+mn-cs"/>
            </a:rPr>
            <a:t>ているが</a:t>
          </a:r>
          <a:r>
            <a:rPr kumimoji="1" lang="ja-JP" altLang="ja-JP" sz="1100" b="0" i="0" baseline="0">
              <a:solidFill>
                <a:sysClr val="windowText" lastClr="000000"/>
              </a:solidFill>
              <a:effectLst/>
              <a:latin typeface="+mn-lt"/>
              <a:ea typeface="+mn-ea"/>
              <a:cs typeface="+mn-cs"/>
            </a:rPr>
            <a:t>、依然として類似団体平均値や全国平均を下回っている。</a:t>
          </a:r>
          <a:endParaRPr lang="ja-JP" altLang="ja-JP" sz="1400">
            <a:solidFill>
              <a:sysClr val="windowText" lastClr="000000"/>
            </a:solidFill>
            <a:effectLst/>
          </a:endParaRPr>
        </a:p>
        <a:p>
          <a:pPr eaLnBrk="1" fontAlgn="auto" latinLnBrk="0" hangingPunct="1"/>
          <a:r>
            <a:rPr kumimoji="1" lang="ja-JP" altLang="ja-JP" sz="1100" b="0" i="0" baseline="0">
              <a:solidFill>
                <a:sysClr val="windowText" lastClr="000000"/>
              </a:solidFill>
              <a:effectLst/>
              <a:latin typeface="+mn-lt"/>
              <a:ea typeface="+mn-ea"/>
              <a:cs typeface="+mn-cs"/>
            </a:rPr>
            <a:t>　近年は新規採用職員として社会人経験者を積極的に採用するなど、効率的な人材活用を試みている。今後も定められた人数の中で、適正な職員数の確保に努める。</a:t>
          </a:r>
          <a:endParaRPr lang="ja-JP" altLang="ja-JP" sz="1400">
            <a:solidFill>
              <a:sysClr val="windowText" lastClr="000000"/>
            </a:solidFill>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163195</xdr:rowOff>
    </xdr:from>
    <xdr:to>
      <xdr:col>81</xdr:col>
      <xdr:colOff>44450</xdr:colOff>
      <xdr:row>68</xdr:row>
      <xdr:rowOff>30934</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107295"/>
          <a:ext cx="0" cy="15822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3011</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661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30934</xdr:rowOff>
    </xdr:from>
    <xdr:to>
      <xdr:col>81</xdr:col>
      <xdr:colOff>133350</xdr:colOff>
      <xdr:row>68</xdr:row>
      <xdr:rowOff>30934</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68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78122</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850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163195</xdr:rowOff>
    </xdr:from>
    <xdr:to>
      <xdr:col>81</xdr:col>
      <xdr:colOff>133350</xdr:colOff>
      <xdr:row>58</xdr:row>
      <xdr:rowOff>163195</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107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165916</xdr:rowOff>
    </xdr:from>
    <xdr:to>
      <xdr:col>81</xdr:col>
      <xdr:colOff>44450</xdr:colOff>
      <xdr:row>62</xdr:row>
      <xdr:rowOff>15149</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6179800" y="10624366"/>
          <a:ext cx="8382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3646</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6335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31569</xdr:rowOff>
    </xdr:from>
    <xdr:to>
      <xdr:col>81</xdr:col>
      <xdr:colOff>95250</xdr:colOff>
      <xdr:row>62</xdr:row>
      <xdr:rowOff>133169</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66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100421</xdr:rowOff>
    </xdr:from>
    <xdr:to>
      <xdr:col>77</xdr:col>
      <xdr:colOff>44450</xdr:colOff>
      <xdr:row>62</xdr:row>
      <xdr:rowOff>15149</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558871"/>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165100</xdr:rowOff>
    </xdr:from>
    <xdr:to>
      <xdr:col>77</xdr:col>
      <xdr:colOff>95250</xdr:colOff>
      <xdr:row>62</xdr:row>
      <xdr:rowOff>95250</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80027</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70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81462</xdr:rowOff>
    </xdr:from>
    <xdr:to>
      <xdr:col>72</xdr:col>
      <xdr:colOff>203200</xdr:colOff>
      <xdr:row>61</xdr:row>
      <xdr:rowOff>100421</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0539912"/>
          <a:ext cx="889000" cy="1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127181</xdr:rowOff>
    </xdr:from>
    <xdr:to>
      <xdr:col>73</xdr:col>
      <xdr:colOff>44450</xdr:colOff>
      <xdr:row>62</xdr:row>
      <xdr:rowOff>57331</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42108</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672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69397</xdr:rowOff>
    </xdr:from>
    <xdr:to>
      <xdr:col>68</xdr:col>
      <xdr:colOff>152400</xdr:colOff>
      <xdr:row>61</xdr:row>
      <xdr:rowOff>81462</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0527847"/>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118563</xdr:rowOff>
    </xdr:from>
    <xdr:to>
      <xdr:col>68</xdr:col>
      <xdr:colOff>203200</xdr:colOff>
      <xdr:row>62</xdr:row>
      <xdr:rowOff>48713</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33490</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66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118563</xdr:rowOff>
    </xdr:from>
    <xdr:to>
      <xdr:col>64</xdr:col>
      <xdr:colOff>152400</xdr:colOff>
      <xdr:row>62</xdr:row>
      <xdr:rowOff>48713</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33490</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66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115116</xdr:rowOff>
    </xdr:from>
    <xdr:to>
      <xdr:col>81</xdr:col>
      <xdr:colOff>95250</xdr:colOff>
      <xdr:row>62</xdr:row>
      <xdr:rowOff>45266</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573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131643</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418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135799</xdr:rowOff>
    </xdr:from>
    <xdr:to>
      <xdr:col>77</xdr:col>
      <xdr:colOff>95250</xdr:colOff>
      <xdr:row>62</xdr:row>
      <xdr:rowOff>65949</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594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76126</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3631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49621</xdr:rowOff>
    </xdr:from>
    <xdr:to>
      <xdr:col>73</xdr:col>
      <xdr:colOff>44450</xdr:colOff>
      <xdr:row>61</xdr:row>
      <xdr:rowOff>151221</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508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161398</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276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30662</xdr:rowOff>
    </xdr:from>
    <xdr:to>
      <xdr:col>68</xdr:col>
      <xdr:colOff>203200</xdr:colOff>
      <xdr:row>61</xdr:row>
      <xdr:rowOff>132262</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48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142439</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257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18597</xdr:rowOff>
    </xdr:from>
    <xdr:to>
      <xdr:col>64</xdr:col>
      <xdr:colOff>152400</xdr:colOff>
      <xdr:row>61</xdr:row>
      <xdr:rowOff>120197</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477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130374</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245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en-US" sz="1100" b="0" i="0" baseline="0">
              <a:solidFill>
                <a:sysClr val="windowText" lastClr="000000"/>
              </a:solidFill>
              <a:effectLst/>
              <a:latin typeface="+mn-lt"/>
              <a:ea typeface="+mn-ea"/>
              <a:cs typeface="+mn-cs"/>
            </a:rPr>
            <a:t>実質公債費比率については、</a:t>
          </a:r>
          <a:r>
            <a:rPr kumimoji="1" lang="ja-JP" altLang="ja-JP" sz="1100" b="0" i="0" baseline="0">
              <a:solidFill>
                <a:sysClr val="windowText" lastClr="000000"/>
              </a:solidFill>
              <a:effectLst/>
              <a:latin typeface="+mn-lt"/>
              <a:ea typeface="+mn-ea"/>
              <a:cs typeface="+mn-cs"/>
            </a:rPr>
            <a:t>単年度、３ヶ年平均のいずれでも実質公債費比率が</a:t>
          </a:r>
          <a:r>
            <a:rPr kumimoji="1" lang="ja-JP" altLang="en-US" sz="1100" b="0" i="0" baseline="0">
              <a:solidFill>
                <a:sysClr val="windowText" lastClr="000000"/>
              </a:solidFill>
              <a:effectLst/>
              <a:latin typeface="+mn-lt"/>
              <a:ea typeface="+mn-ea"/>
              <a:cs typeface="+mn-cs"/>
            </a:rPr>
            <a:t>減少</a:t>
          </a:r>
          <a:r>
            <a:rPr kumimoji="1" lang="ja-JP" altLang="ja-JP" sz="1100" b="0" i="0" baseline="0">
              <a:solidFill>
                <a:sysClr val="windowText" lastClr="000000"/>
              </a:solidFill>
              <a:effectLst/>
              <a:latin typeface="+mn-lt"/>
              <a:ea typeface="+mn-ea"/>
              <a:cs typeface="+mn-cs"/>
            </a:rPr>
            <a:t>した。依然として、類似団体平均値、全国平均、県平均よりも高い比率となっている。</a:t>
          </a:r>
          <a:endParaRPr lang="ja-JP" altLang="ja-JP" sz="1400">
            <a:solidFill>
              <a:sysClr val="windowText" lastClr="000000"/>
            </a:solidFill>
            <a:effectLst/>
          </a:endParaRPr>
        </a:p>
        <a:p>
          <a:pPr eaLnBrk="1" fontAlgn="auto" latinLnBrk="0" hangingPunct="1"/>
          <a:r>
            <a:rPr kumimoji="1" lang="ja-JP" altLang="ja-JP" sz="1100" b="0" i="0" baseline="0">
              <a:solidFill>
                <a:sysClr val="windowText" lastClr="000000"/>
              </a:solidFill>
              <a:effectLst/>
              <a:latin typeface="+mn-lt"/>
              <a:ea typeface="+mn-ea"/>
              <a:cs typeface="+mn-cs"/>
            </a:rPr>
            <a:t>　今後、令和</a:t>
          </a:r>
          <a:r>
            <a:rPr kumimoji="1" lang="ja-JP" altLang="en-US" sz="1100" b="0" i="0" baseline="0">
              <a:solidFill>
                <a:sysClr val="windowText" lastClr="000000"/>
              </a:solidFill>
              <a:effectLst/>
              <a:latin typeface="+mn-lt"/>
              <a:ea typeface="+mn-ea"/>
              <a:cs typeface="+mn-cs"/>
            </a:rPr>
            <a:t>５</a:t>
          </a:r>
          <a:r>
            <a:rPr kumimoji="1" lang="ja-JP" altLang="ja-JP" sz="1100" b="0" i="0" baseline="0">
              <a:solidFill>
                <a:sysClr val="windowText" lastClr="000000"/>
              </a:solidFill>
              <a:effectLst/>
              <a:latin typeface="+mn-lt"/>
              <a:ea typeface="+mn-ea"/>
              <a:cs typeface="+mn-cs"/>
            </a:rPr>
            <a:t>年度にピークを迎え、実質公債費比率</a:t>
          </a:r>
          <a:r>
            <a:rPr kumimoji="1" lang="en-US" altLang="ja-JP" sz="1100" b="0" i="0" baseline="0">
              <a:solidFill>
                <a:sysClr val="windowText" lastClr="000000"/>
              </a:solidFill>
              <a:effectLst/>
              <a:latin typeface="+mn-lt"/>
              <a:ea typeface="+mn-ea"/>
              <a:cs typeface="+mn-cs"/>
            </a:rPr>
            <a:t>15.5</a:t>
          </a:r>
          <a:r>
            <a:rPr kumimoji="1" lang="ja-JP" altLang="ja-JP" sz="1100" b="0" i="0" baseline="0">
              <a:solidFill>
                <a:sysClr val="windowText" lastClr="000000"/>
              </a:solidFill>
              <a:effectLst/>
              <a:latin typeface="+mn-lt"/>
              <a:ea typeface="+mn-ea"/>
              <a:cs typeface="+mn-cs"/>
            </a:rPr>
            <a:t>％</a:t>
          </a:r>
          <a:r>
            <a:rPr kumimoji="1" lang="ja-JP" altLang="en-US" sz="1100" b="0" i="0" baseline="0">
              <a:solidFill>
                <a:sysClr val="windowText" lastClr="000000"/>
              </a:solidFill>
              <a:effectLst/>
              <a:latin typeface="+mn-lt"/>
              <a:ea typeface="+mn-ea"/>
              <a:cs typeface="+mn-cs"/>
            </a:rPr>
            <a:t>前後</a:t>
          </a:r>
          <a:r>
            <a:rPr kumimoji="1" lang="ja-JP" altLang="ja-JP" sz="1100" b="0" i="0" baseline="0">
              <a:solidFill>
                <a:sysClr val="windowText" lastClr="000000"/>
              </a:solidFill>
              <a:effectLst/>
              <a:latin typeface="+mn-lt"/>
              <a:ea typeface="+mn-ea"/>
              <a:cs typeface="+mn-cs"/>
            </a:rPr>
            <a:t>となる見込である。</a:t>
          </a:r>
          <a:r>
            <a:rPr kumimoji="1" lang="ja-JP" altLang="en-US" sz="1100" b="0" i="0" baseline="0">
              <a:solidFill>
                <a:sysClr val="windowText" lastClr="000000"/>
              </a:solidFill>
              <a:effectLst/>
              <a:latin typeface="+mn-lt"/>
              <a:ea typeface="+mn-ea"/>
              <a:cs typeface="+mn-cs"/>
            </a:rPr>
            <a:t>引き続き、投資的経費の「選択と集中」や「平準化」を図り</a:t>
          </a:r>
          <a:r>
            <a:rPr kumimoji="1" lang="ja-JP" altLang="ja-JP" sz="1100" b="0" i="0" baseline="0">
              <a:solidFill>
                <a:sysClr val="windowText" lastClr="000000"/>
              </a:solidFill>
              <a:effectLst/>
              <a:latin typeface="+mn-lt"/>
              <a:ea typeface="+mn-ea"/>
              <a:cs typeface="+mn-cs"/>
            </a:rPr>
            <a:t>、地方債の借入れ総額が増加しないように努める。</a:t>
          </a:r>
          <a:endParaRPr lang="ja-JP" altLang="ja-JP" sz="1400">
            <a:solidFill>
              <a:sysClr val="windowText" lastClr="000000"/>
            </a:solidFill>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a:extLst>
            <a:ext uri="{FF2B5EF4-FFF2-40B4-BE49-F238E27FC236}">
              <a16:creationId xmlns:a16="http://schemas.microsoft.com/office/drawing/2014/main" id="{00000000-0008-0000-0300-000074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79248</xdr:rowOff>
    </xdr:from>
    <xdr:to>
      <xdr:col>81</xdr:col>
      <xdr:colOff>44450</xdr:colOff>
      <xdr:row>45</xdr:row>
      <xdr:rowOff>70866</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flipV="1">
          <a:off x="17018000" y="6251448"/>
          <a:ext cx="0" cy="15346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42943</xdr:rowOff>
    </xdr:from>
    <xdr:ext cx="762000" cy="259045"/>
    <xdr:sp macro="" textlink="">
      <xdr:nvSpPr>
        <xdr:cNvPr id="374" name="公債費負担の状況最小値テキスト">
          <a:extLst>
            <a:ext uri="{FF2B5EF4-FFF2-40B4-BE49-F238E27FC236}">
              <a16:creationId xmlns:a16="http://schemas.microsoft.com/office/drawing/2014/main" id="{00000000-0008-0000-0300-000076010000}"/>
            </a:ext>
          </a:extLst>
        </xdr:cNvPr>
        <xdr:cNvSpPr txBox="1"/>
      </xdr:nvSpPr>
      <xdr:spPr>
        <a:xfrm>
          <a:off x="17106900" y="775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70866</xdr:rowOff>
    </xdr:from>
    <xdr:to>
      <xdr:col>81</xdr:col>
      <xdr:colOff>133350</xdr:colOff>
      <xdr:row>45</xdr:row>
      <xdr:rowOff>70866</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778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165625</xdr:rowOff>
    </xdr:from>
    <xdr:ext cx="762000" cy="259045"/>
    <xdr:sp macro="" textlink="">
      <xdr:nvSpPr>
        <xdr:cNvPr id="376" name="公債費負担の状況最大値テキスト">
          <a:extLst>
            <a:ext uri="{FF2B5EF4-FFF2-40B4-BE49-F238E27FC236}">
              <a16:creationId xmlns:a16="http://schemas.microsoft.com/office/drawing/2014/main" id="{00000000-0008-0000-0300-000078010000}"/>
            </a:ext>
          </a:extLst>
        </xdr:cNvPr>
        <xdr:cNvSpPr txBox="1"/>
      </xdr:nvSpPr>
      <xdr:spPr>
        <a:xfrm>
          <a:off x="17106900" y="599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79248</xdr:rowOff>
    </xdr:from>
    <xdr:to>
      <xdr:col>81</xdr:col>
      <xdr:colOff>133350</xdr:colOff>
      <xdr:row>36</xdr:row>
      <xdr:rowOff>79248</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625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44</xdr:row>
      <xdr:rowOff>155448</xdr:rowOff>
    </xdr:from>
    <xdr:to>
      <xdr:col>81</xdr:col>
      <xdr:colOff>44450</xdr:colOff>
      <xdr:row>45</xdr:row>
      <xdr:rowOff>12954</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6179800" y="7699248"/>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27449</xdr:rowOff>
    </xdr:from>
    <xdr:ext cx="762000" cy="259045"/>
    <xdr:sp macro="" textlink="">
      <xdr:nvSpPr>
        <xdr:cNvPr id="379" name="公債費負担の状況平均値テキスト">
          <a:extLst>
            <a:ext uri="{FF2B5EF4-FFF2-40B4-BE49-F238E27FC236}">
              <a16:creationId xmlns:a16="http://schemas.microsoft.com/office/drawing/2014/main" id="{00000000-0008-0000-0300-00007B010000}"/>
            </a:ext>
          </a:extLst>
        </xdr:cNvPr>
        <xdr:cNvSpPr txBox="1"/>
      </xdr:nvSpPr>
      <xdr:spPr>
        <a:xfrm>
          <a:off x="17106900" y="6885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10922</xdr:rowOff>
    </xdr:from>
    <xdr:to>
      <xdr:col>81</xdr:col>
      <xdr:colOff>95250</xdr:colOff>
      <xdr:row>41</xdr:row>
      <xdr:rowOff>112522</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9672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45</xdr:row>
      <xdr:rowOff>3302</xdr:rowOff>
    </xdr:from>
    <xdr:to>
      <xdr:col>77</xdr:col>
      <xdr:colOff>44450</xdr:colOff>
      <xdr:row>45</xdr:row>
      <xdr:rowOff>12954</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5290800" y="771855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68834</xdr:rowOff>
    </xdr:from>
    <xdr:to>
      <xdr:col>77</xdr:col>
      <xdr:colOff>95250</xdr:colOff>
      <xdr:row>41</xdr:row>
      <xdr:rowOff>170434</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129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9161</xdr:rowOff>
    </xdr:from>
    <xdr:ext cx="7366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5798800" y="6867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45</xdr:row>
      <xdr:rowOff>3302</xdr:rowOff>
    </xdr:from>
    <xdr:to>
      <xdr:col>72</xdr:col>
      <xdr:colOff>203200</xdr:colOff>
      <xdr:row>45</xdr:row>
      <xdr:rowOff>3302</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4401800" y="77185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38117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4909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136144</xdr:rowOff>
    </xdr:from>
    <xdr:to>
      <xdr:col>68</xdr:col>
      <xdr:colOff>152400</xdr:colOff>
      <xdr:row>45</xdr:row>
      <xdr:rowOff>3302</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3512800" y="767994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117094</xdr:rowOff>
    </xdr:from>
    <xdr:to>
      <xdr:col>68</xdr:col>
      <xdr:colOff>203200</xdr:colOff>
      <xdr:row>42</xdr:row>
      <xdr:rowOff>47244</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4351000" y="714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57421</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020800" y="691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3462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86377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3131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44</xdr:row>
      <xdr:rowOff>104648</xdr:rowOff>
    </xdr:from>
    <xdr:to>
      <xdr:col>81</xdr:col>
      <xdr:colOff>95250</xdr:colOff>
      <xdr:row>45</xdr:row>
      <xdr:rowOff>34798</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967200" y="764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44</xdr:row>
      <xdr:rowOff>525</xdr:rowOff>
    </xdr:from>
    <xdr:ext cx="762000" cy="259045"/>
    <xdr:sp macro="" textlink="">
      <xdr:nvSpPr>
        <xdr:cNvPr id="398" name="公債費負担の状況該当値テキスト">
          <a:extLst>
            <a:ext uri="{FF2B5EF4-FFF2-40B4-BE49-F238E27FC236}">
              <a16:creationId xmlns:a16="http://schemas.microsoft.com/office/drawing/2014/main" id="{00000000-0008-0000-0300-00008E010000}"/>
            </a:ext>
          </a:extLst>
        </xdr:cNvPr>
        <xdr:cNvSpPr txBox="1"/>
      </xdr:nvSpPr>
      <xdr:spPr>
        <a:xfrm>
          <a:off x="17106900" y="7544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44</xdr:row>
      <xdr:rowOff>133604</xdr:rowOff>
    </xdr:from>
    <xdr:to>
      <xdr:col>77</xdr:col>
      <xdr:colOff>95250</xdr:colOff>
      <xdr:row>45</xdr:row>
      <xdr:rowOff>63754</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129000" y="767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45</xdr:row>
      <xdr:rowOff>48531</xdr:rowOff>
    </xdr:from>
    <xdr:ext cx="7366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798800" y="7763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123952</xdr:rowOff>
    </xdr:from>
    <xdr:to>
      <xdr:col>73</xdr:col>
      <xdr:colOff>44450</xdr:colOff>
      <xdr:row>45</xdr:row>
      <xdr:rowOff>54102</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5240000" y="766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45</xdr:row>
      <xdr:rowOff>38879</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909800" y="775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123952</xdr:rowOff>
    </xdr:from>
    <xdr:to>
      <xdr:col>68</xdr:col>
      <xdr:colOff>203200</xdr:colOff>
      <xdr:row>45</xdr:row>
      <xdr:rowOff>54102</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4351000" y="766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45</xdr:row>
      <xdr:rowOff>38879</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020800" y="775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85344</xdr:rowOff>
    </xdr:from>
    <xdr:to>
      <xdr:col>64</xdr:col>
      <xdr:colOff>152400</xdr:colOff>
      <xdr:row>45</xdr:row>
      <xdr:rowOff>15494</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3462000" y="762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271</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131800" y="7715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28</a:t>
          </a:r>
          <a:r>
            <a:rPr kumimoji="1" lang="ja-JP" altLang="ja-JP" sz="1100">
              <a:solidFill>
                <a:sysClr val="windowText" lastClr="000000"/>
              </a:solidFill>
              <a:effectLst/>
              <a:latin typeface="+mn-lt"/>
              <a:ea typeface="+mn-ea"/>
              <a:cs typeface="+mn-cs"/>
            </a:rPr>
            <a:t>年度は税収の増により将来負担比率の改善がみられたものの、平成</a:t>
          </a:r>
          <a:r>
            <a:rPr kumimoji="1" lang="en-US" altLang="ja-JP" sz="1100">
              <a:solidFill>
                <a:sysClr val="windowText" lastClr="000000"/>
              </a:solidFill>
              <a:effectLst/>
              <a:latin typeface="+mn-lt"/>
              <a:ea typeface="+mn-ea"/>
              <a:cs typeface="+mn-cs"/>
            </a:rPr>
            <a:t>29</a:t>
          </a:r>
          <a:r>
            <a:rPr kumimoji="1" lang="ja-JP" altLang="ja-JP" sz="1100">
              <a:solidFill>
                <a:sysClr val="windowText" lastClr="000000"/>
              </a:solidFill>
              <a:effectLst/>
              <a:latin typeface="+mn-lt"/>
              <a:ea typeface="+mn-ea"/>
              <a:cs typeface="+mn-cs"/>
            </a:rPr>
            <a:t>年度から再び増加傾向にある。これは、石動駅周辺整備事業等の大型事業により地方債残高が増加したことが一つの原因である。また、これらの事業は財政調整基金を取り崩して対応したため、充当可能基金額が減少している。大型事業</a:t>
          </a:r>
          <a:r>
            <a:rPr kumimoji="1" lang="ja-JP" altLang="en-US" sz="1100">
              <a:solidFill>
                <a:sysClr val="windowText" lastClr="000000"/>
              </a:solidFill>
              <a:effectLst/>
              <a:latin typeface="+mn-lt"/>
              <a:ea typeface="+mn-ea"/>
              <a:cs typeface="+mn-cs"/>
            </a:rPr>
            <a:t>ついては</a:t>
          </a:r>
          <a:r>
            <a:rPr kumimoji="1" lang="ja-JP" altLang="ja-JP" sz="1100">
              <a:solidFill>
                <a:sysClr val="windowText" lastClr="000000"/>
              </a:solidFill>
              <a:effectLst/>
              <a:latin typeface="+mn-lt"/>
              <a:ea typeface="+mn-ea"/>
              <a:cs typeface="+mn-cs"/>
            </a:rPr>
            <a:t>、事業内容の見直しや実施時期の平準化によって借入れの抑制に努める。</a:t>
          </a:r>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a:extLst>
            <a:ext uri="{FF2B5EF4-FFF2-40B4-BE49-F238E27FC236}">
              <a16:creationId xmlns:a16="http://schemas.microsoft.com/office/drawing/2014/main" id="{00000000-0008-0000-0300-0000B0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20</xdr:row>
      <xdr:rowOff>141732</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flipV="1">
          <a:off x="17018000" y="2451100"/>
          <a:ext cx="0" cy="1119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113809</xdr:rowOff>
    </xdr:from>
    <xdr:ext cx="762000" cy="259045"/>
    <xdr:sp macro="" textlink="">
      <xdr:nvSpPr>
        <xdr:cNvPr id="434" name="将来負担の状況最小値テキスト">
          <a:extLst>
            <a:ext uri="{FF2B5EF4-FFF2-40B4-BE49-F238E27FC236}">
              <a16:creationId xmlns:a16="http://schemas.microsoft.com/office/drawing/2014/main" id="{00000000-0008-0000-0300-0000B2010000}"/>
            </a:ext>
          </a:extLst>
        </xdr:cNvPr>
        <xdr:cNvSpPr txBox="1"/>
      </xdr:nvSpPr>
      <xdr:spPr>
        <a:xfrm>
          <a:off x="17106900" y="354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141732</xdr:rowOff>
    </xdr:from>
    <xdr:to>
      <xdr:col>81</xdr:col>
      <xdr:colOff>133350</xdr:colOff>
      <xdr:row>20</xdr:row>
      <xdr:rowOff>141732</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357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6" name="将来負担の状況最大値テキスト">
          <a:extLst>
            <a:ext uri="{FF2B5EF4-FFF2-40B4-BE49-F238E27FC236}">
              <a16:creationId xmlns:a16="http://schemas.microsoft.com/office/drawing/2014/main" id="{00000000-0008-0000-0300-0000B4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123037</xdr:rowOff>
    </xdr:from>
    <xdr:to>
      <xdr:col>81</xdr:col>
      <xdr:colOff>44450</xdr:colOff>
      <xdr:row>19</xdr:row>
      <xdr:rowOff>142824</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179800" y="3380587"/>
          <a:ext cx="838200" cy="19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25087</xdr:rowOff>
    </xdr:from>
    <xdr:ext cx="762000" cy="259045"/>
    <xdr:sp macro="" textlink="">
      <xdr:nvSpPr>
        <xdr:cNvPr id="439" name="将来負担の状況平均値テキスト">
          <a:extLst>
            <a:ext uri="{FF2B5EF4-FFF2-40B4-BE49-F238E27FC236}">
              <a16:creationId xmlns:a16="http://schemas.microsoft.com/office/drawing/2014/main" id="{00000000-0008-0000-0300-0000B7010000}"/>
            </a:ext>
          </a:extLst>
        </xdr:cNvPr>
        <xdr:cNvSpPr txBox="1"/>
      </xdr:nvSpPr>
      <xdr:spPr>
        <a:xfrm>
          <a:off x="17106900" y="24253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8560</xdr:rowOff>
    </xdr:from>
    <xdr:to>
      <xdr:col>81</xdr:col>
      <xdr:colOff>95250</xdr:colOff>
      <xdr:row>15</xdr:row>
      <xdr:rowOff>110160</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967200" y="258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35204</xdr:rowOff>
    </xdr:from>
    <xdr:to>
      <xdr:col>77</xdr:col>
      <xdr:colOff>44450</xdr:colOff>
      <xdr:row>19</xdr:row>
      <xdr:rowOff>123037</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5290800" y="3292754"/>
          <a:ext cx="889000" cy="87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68402</xdr:rowOff>
    </xdr:from>
    <xdr:to>
      <xdr:col>77</xdr:col>
      <xdr:colOff>95250</xdr:colOff>
      <xdr:row>15</xdr:row>
      <xdr:rowOff>170002</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129000" y="264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8729</xdr:rowOff>
    </xdr:from>
    <xdr:ext cx="7366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5798800" y="2409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162255</xdr:rowOff>
    </xdr:from>
    <xdr:to>
      <xdr:col>72</xdr:col>
      <xdr:colOff>203200</xdr:colOff>
      <xdr:row>19</xdr:row>
      <xdr:rowOff>35204</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4401800" y="3248355"/>
          <a:ext cx="889000" cy="44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82880</xdr:rowOff>
    </xdr:from>
    <xdr:to>
      <xdr:col>73</xdr:col>
      <xdr:colOff>44450</xdr:colOff>
      <xdr:row>16</xdr:row>
      <xdr:rowOff>13030</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5240000" y="265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23207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909800" y="2423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123647</xdr:rowOff>
    </xdr:from>
    <xdr:to>
      <xdr:col>68</xdr:col>
      <xdr:colOff>152400</xdr:colOff>
      <xdr:row>18</xdr:row>
      <xdr:rowOff>162255</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3512800" y="3209747"/>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95910</xdr:rowOff>
    </xdr:from>
    <xdr:to>
      <xdr:col>68</xdr:col>
      <xdr:colOff>203200</xdr:colOff>
      <xdr:row>16</xdr:row>
      <xdr:rowOff>26060</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4351000" y="266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36237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020800" y="2436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80950</xdr:rowOff>
    </xdr:from>
    <xdr:to>
      <xdr:col>64</xdr:col>
      <xdr:colOff>152400</xdr:colOff>
      <xdr:row>16</xdr:row>
      <xdr:rowOff>11100</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3462000" y="26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21277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3131800" y="24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92024</xdr:rowOff>
    </xdr:from>
    <xdr:to>
      <xdr:col>81</xdr:col>
      <xdr:colOff>95250</xdr:colOff>
      <xdr:row>20</xdr:row>
      <xdr:rowOff>22174</xdr:rowOff>
    </xdr:to>
    <xdr:sp macro="" textlink="">
      <xdr:nvSpPr>
        <xdr:cNvPr id="457" name="楕円 456">
          <a:extLst>
            <a:ext uri="{FF2B5EF4-FFF2-40B4-BE49-F238E27FC236}">
              <a16:creationId xmlns:a16="http://schemas.microsoft.com/office/drawing/2014/main" id="{00000000-0008-0000-0300-0000C9010000}"/>
            </a:ext>
          </a:extLst>
        </xdr:cNvPr>
        <xdr:cNvSpPr/>
      </xdr:nvSpPr>
      <xdr:spPr>
        <a:xfrm>
          <a:off x="16967200" y="3349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64101</xdr:rowOff>
    </xdr:from>
    <xdr:ext cx="762000" cy="259045"/>
    <xdr:sp macro="" textlink="">
      <xdr:nvSpPr>
        <xdr:cNvPr id="458" name="将来負担の状況該当値テキスト">
          <a:extLst>
            <a:ext uri="{FF2B5EF4-FFF2-40B4-BE49-F238E27FC236}">
              <a16:creationId xmlns:a16="http://schemas.microsoft.com/office/drawing/2014/main" id="{00000000-0008-0000-0300-0000CA010000}"/>
            </a:ext>
          </a:extLst>
        </xdr:cNvPr>
        <xdr:cNvSpPr txBox="1"/>
      </xdr:nvSpPr>
      <xdr:spPr>
        <a:xfrm>
          <a:off x="17106900" y="3321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72237</xdr:rowOff>
    </xdr:from>
    <xdr:to>
      <xdr:col>77</xdr:col>
      <xdr:colOff>95250</xdr:colOff>
      <xdr:row>20</xdr:row>
      <xdr:rowOff>2387</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6129000" y="3329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158614</xdr:rowOff>
    </xdr:from>
    <xdr:ext cx="7366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798800" y="3416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155854</xdr:rowOff>
    </xdr:from>
    <xdr:to>
      <xdr:col>73</xdr:col>
      <xdr:colOff>44450</xdr:colOff>
      <xdr:row>19</xdr:row>
      <xdr:rowOff>86004</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5240000" y="3241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70781</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909800" y="3328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111455</xdr:rowOff>
    </xdr:from>
    <xdr:to>
      <xdr:col>68</xdr:col>
      <xdr:colOff>203200</xdr:colOff>
      <xdr:row>19</xdr:row>
      <xdr:rowOff>41605</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4351000" y="319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26382</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020800" y="3283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72847</xdr:rowOff>
    </xdr:from>
    <xdr:to>
      <xdr:col>64</xdr:col>
      <xdr:colOff>152400</xdr:colOff>
      <xdr:row>19</xdr:row>
      <xdr:rowOff>2997</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3462000" y="315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159224</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3131800" y="3245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富山県小矢部市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29,459
28,911
134.07
18,825,208
18,445,790
325,083
8,668,393
18,656,146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14.9
196.7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類似団体、全国平均、県平均と比較すると、経常収支比率は低くなっている。その要因は、行財政改革の取組により職員数を削減したこと、消防業務を一部事務組合で行っていることなどである。</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令和２年度は、会計年度任用職員制度の導入により人件費の割合が増加している。</a:t>
          </a:r>
          <a:r>
            <a:rPr kumimoji="1" lang="ja-JP" altLang="ja-JP" sz="1100">
              <a:solidFill>
                <a:sysClr val="windowText" lastClr="000000"/>
              </a:solidFill>
              <a:effectLst/>
              <a:latin typeface="+mn-lt"/>
              <a:ea typeface="+mn-ea"/>
              <a:cs typeface="+mn-cs"/>
            </a:rPr>
            <a:t>今後も、引き続き職員数の適正化を計るとともに、事業の見直し、事務の</a:t>
          </a:r>
          <a:r>
            <a:rPr kumimoji="1" lang="ja-JP" altLang="en-US" sz="1100">
              <a:solidFill>
                <a:sysClr val="windowText" lastClr="000000"/>
              </a:solidFill>
              <a:effectLst/>
              <a:latin typeface="+mn-lt"/>
              <a:ea typeface="+mn-ea"/>
              <a:cs typeface="+mn-cs"/>
            </a:rPr>
            <a:t>効率</a:t>
          </a:r>
          <a:r>
            <a:rPr kumimoji="1" lang="ja-JP" altLang="ja-JP" sz="1100">
              <a:solidFill>
                <a:sysClr val="windowText" lastClr="000000"/>
              </a:solidFill>
              <a:effectLst/>
              <a:latin typeface="+mn-lt"/>
              <a:ea typeface="+mn-ea"/>
              <a:cs typeface="+mn-cs"/>
            </a:rPr>
            <a:t>化、ノー残業デーの徹底や振替休日の適切な取得等により、時間外勤務手当の削減を図る。</a:t>
          </a:r>
          <a:endParaRPr lang="ja-JP" altLang="ja-JP" sz="1400">
            <a:solidFill>
              <a:sysClr val="windowText" lastClr="000000"/>
            </a:solidFill>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99077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a:extLst>
            <a:ext uri="{FF2B5EF4-FFF2-40B4-BE49-F238E27FC236}">
              <a16:creationId xmlns:a16="http://schemas.microsoft.com/office/drawing/2014/main" id="{00000000-0008-0000-0400-00003E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3" name="テキスト ボックス 62">
          <a:extLst>
            <a:ext uri="{FF2B5EF4-FFF2-40B4-BE49-F238E27FC236}">
              <a16:creationId xmlns:a16="http://schemas.microsoft.com/office/drawing/2014/main" id="{00000000-0008-0000-0400-00003F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a:extLst>
            <a:ext uri="{FF2B5EF4-FFF2-40B4-BE49-F238E27FC236}">
              <a16:creationId xmlns:a16="http://schemas.microsoft.com/office/drawing/2014/main" id="{00000000-0008-0000-0400-000040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88900</xdr:rowOff>
    </xdr:from>
    <xdr:to>
      <xdr:col>24</xdr:col>
      <xdr:colOff>25400</xdr:colOff>
      <xdr:row>41</xdr:row>
      <xdr:rowOff>69850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flipV="1">
          <a:off x="4826000" y="57467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41927</xdr:rowOff>
    </xdr:from>
    <xdr:ext cx="762000" cy="259045"/>
    <xdr:sp macro="" textlink="">
      <xdr:nvSpPr>
        <xdr:cNvPr id="66" name="人件費最小値テキスト">
          <a:extLst>
            <a:ext uri="{FF2B5EF4-FFF2-40B4-BE49-F238E27FC236}">
              <a16:creationId xmlns:a16="http://schemas.microsoft.com/office/drawing/2014/main" id="{00000000-0008-0000-0400-000042000000}"/>
            </a:ext>
          </a:extLst>
        </xdr:cNvPr>
        <xdr:cNvSpPr txBox="1"/>
      </xdr:nvSpPr>
      <xdr:spPr>
        <a:xfrm>
          <a:off x="4914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69850</xdr:rowOff>
    </xdr:from>
    <xdr:to>
      <xdr:col>24</xdr:col>
      <xdr:colOff>114300</xdr:colOff>
      <xdr:row>41</xdr:row>
      <xdr:rowOff>69850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3827</xdr:rowOff>
    </xdr:from>
    <xdr:ext cx="762000" cy="259045"/>
    <xdr:sp macro="" textlink="">
      <xdr:nvSpPr>
        <xdr:cNvPr id="68" name="人件費最大値テキスト">
          <a:extLst>
            <a:ext uri="{FF2B5EF4-FFF2-40B4-BE49-F238E27FC236}">
              <a16:creationId xmlns:a16="http://schemas.microsoft.com/office/drawing/2014/main" id="{00000000-0008-0000-0400-000044000000}"/>
            </a:ext>
          </a:extLst>
        </xdr:cNvPr>
        <xdr:cNvSpPr txBox="1"/>
      </xdr:nvSpPr>
      <xdr:spPr>
        <a:xfrm>
          <a:off x="4914900" y="54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88900</xdr:rowOff>
    </xdr:from>
    <xdr:to>
      <xdr:col>24</xdr:col>
      <xdr:colOff>114300</xdr:colOff>
      <xdr:row>33</xdr:row>
      <xdr:rowOff>88900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4737100" y="5746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98425</xdr:rowOff>
    </xdr:from>
    <xdr:to>
      <xdr:col>24</xdr:col>
      <xdr:colOff>25400</xdr:colOff>
      <xdr:row>35</xdr:row>
      <xdr:rowOff>3175</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3987800" y="5756275"/>
          <a:ext cx="8382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38752</xdr:rowOff>
    </xdr:from>
    <xdr:ext cx="762000" cy="259045"/>
    <xdr:sp macro="" textlink="">
      <xdr:nvSpPr>
        <xdr:cNvPr id="71" name="人件費平均値テキスト">
          <a:extLst>
            <a:ext uri="{FF2B5EF4-FFF2-40B4-BE49-F238E27FC236}">
              <a16:creationId xmlns:a16="http://schemas.microsoft.com/office/drawing/2014/main" id="{00000000-0008-0000-0400-000047000000}"/>
            </a:ext>
          </a:extLst>
        </xdr:cNvPr>
        <xdr:cNvSpPr txBox="1"/>
      </xdr:nvSpPr>
      <xdr:spPr>
        <a:xfrm>
          <a:off x="4914900" y="63824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66675</xdr:rowOff>
    </xdr:from>
    <xdr:to>
      <xdr:col>24</xdr:col>
      <xdr:colOff>76200</xdr:colOff>
      <xdr:row>37</xdr:row>
      <xdr:rowOff>168275</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4775200" y="641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98425</xdr:rowOff>
    </xdr:from>
    <xdr:to>
      <xdr:col>19</xdr:col>
      <xdr:colOff>187325</xdr:colOff>
      <xdr:row>33</xdr:row>
      <xdr:rowOff>117475</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3098800" y="575627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28575</xdr:rowOff>
    </xdr:from>
    <xdr:to>
      <xdr:col>20</xdr:col>
      <xdr:colOff>38100</xdr:colOff>
      <xdr:row>36</xdr:row>
      <xdr:rowOff>130175</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3937000" y="62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114952</xdr:rowOff>
    </xdr:from>
    <xdr:ext cx="7366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3606800" y="6287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117475</xdr:rowOff>
    </xdr:from>
    <xdr:to>
      <xdr:col>15</xdr:col>
      <xdr:colOff>98425</xdr:colOff>
      <xdr:row>33</xdr:row>
      <xdr:rowOff>146050</xdr:rowOff>
    </xdr:to>
    <xdr:cxnSp macro="">
      <xdr:nvCxnSpPr>
        <xdr:cNvPr id="76" name="直線コネクタ 75">
          <a:extLst>
            <a:ext uri="{FF2B5EF4-FFF2-40B4-BE49-F238E27FC236}">
              <a16:creationId xmlns:a16="http://schemas.microsoft.com/office/drawing/2014/main" id="{00000000-0008-0000-0400-00004C000000}"/>
            </a:ext>
          </a:extLst>
        </xdr:cNvPr>
        <xdr:cNvCxnSpPr/>
      </xdr:nvCxnSpPr>
      <xdr:spPr>
        <a:xfrm flipV="1">
          <a:off x="2209800" y="57753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28575</xdr:rowOff>
    </xdr:from>
    <xdr:to>
      <xdr:col>15</xdr:col>
      <xdr:colOff>149225</xdr:colOff>
      <xdr:row>36</xdr:row>
      <xdr:rowOff>130175</xdr:rowOff>
    </xdr:to>
    <xdr:sp macro="" textlink="">
      <xdr:nvSpPr>
        <xdr:cNvPr id="77" name="フローチャート: 判断 76">
          <a:extLst>
            <a:ext uri="{FF2B5EF4-FFF2-40B4-BE49-F238E27FC236}">
              <a16:creationId xmlns:a16="http://schemas.microsoft.com/office/drawing/2014/main" id="{00000000-0008-0000-0400-00004D000000}"/>
            </a:ext>
          </a:extLst>
        </xdr:cNvPr>
        <xdr:cNvSpPr/>
      </xdr:nvSpPr>
      <xdr:spPr>
        <a:xfrm>
          <a:off x="3048000" y="62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114952</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2717800" y="6287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127000</xdr:rowOff>
    </xdr:from>
    <xdr:to>
      <xdr:col>11</xdr:col>
      <xdr:colOff>9525</xdr:colOff>
      <xdr:row>33</xdr:row>
      <xdr:rowOff>146050</xdr:rowOff>
    </xdr:to>
    <xdr:cxnSp macro="">
      <xdr:nvCxnSpPr>
        <xdr:cNvPr id="79" name="直線コネクタ 78">
          <a:extLst>
            <a:ext uri="{FF2B5EF4-FFF2-40B4-BE49-F238E27FC236}">
              <a16:creationId xmlns:a16="http://schemas.microsoft.com/office/drawing/2014/main" id="{00000000-0008-0000-0400-00004F000000}"/>
            </a:ext>
          </a:extLst>
        </xdr:cNvPr>
        <xdr:cNvCxnSpPr/>
      </xdr:nvCxnSpPr>
      <xdr:spPr>
        <a:xfrm>
          <a:off x="1320800" y="57848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28575</xdr:rowOff>
    </xdr:from>
    <xdr:to>
      <xdr:col>11</xdr:col>
      <xdr:colOff>60325</xdr:colOff>
      <xdr:row>36</xdr:row>
      <xdr:rowOff>130175</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2159000" y="62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114952</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828800" y="6287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161925</xdr:rowOff>
    </xdr:from>
    <xdr:to>
      <xdr:col>6</xdr:col>
      <xdr:colOff>171450</xdr:colOff>
      <xdr:row>36</xdr:row>
      <xdr:rowOff>92075</xdr:rowOff>
    </xdr:to>
    <xdr:sp macro="" textlink="">
      <xdr:nvSpPr>
        <xdr:cNvPr id="82" name="フローチャート: 判断 81">
          <a:extLst>
            <a:ext uri="{FF2B5EF4-FFF2-40B4-BE49-F238E27FC236}">
              <a16:creationId xmlns:a16="http://schemas.microsoft.com/office/drawing/2014/main" id="{00000000-0008-0000-0400-000052000000}"/>
            </a:ext>
          </a:extLst>
        </xdr:cNvPr>
        <xdr:cNvSpPr/>
      </xdr:nvSpPr>
      <xdr:spPr>
        <a:xfrm>
          <a:off x="1270000" y="616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76852</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939800" y="624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7" name="テキスト ボックス 86">
          <a:extLst>
            <a:ext uri="{FF2B5EF4-FFF2-40B4-BE49-F238E27FC236}">
              <a16:creationId xmlns:a16="http://schemas.microsoft.com/office/drawing/2014/main" id="{00000000-0008-0000-0400-000057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123825</xdr:rowOff>
    </xdr:from>
    <xdr:to>
      <xdr:col>24</xdr:col>
      <xdr:colOff>76200</xdr:colOff>
      <xdr:row>35</xdr:row>
      <xdr:rowOff>53975</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4775200" y="595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140352</xdr:rowOff>
    </xdr:from>
    <xdr:ext cx="762000" cy="259045"/>
    <xdr:sp macro="" textlink="">
      <xdr:nvSpPr>
        <xdr:cNvPr id="90" name="人件費該当値テキスト">
          <a:extLst>
            <a:ext uri="{FF2B5EF4-FFF2-40B4-BE49-F238E27FC236}">
              <a16:creationId xmlns:a16="http://schemas.microsoft.com/office/drawing/2014/main" id="{00000000-0008-0000-0400-00005A000000}"/>
            </a:ext>
          </a:extLst>
        </xdr:cNvPr>
        <xdr:cNvSpPr txBox="1"/>
      </xdr:nvSpPr>
      <xdr:spPr>
        <a:xfrm>
          <a:off x="4914900" y="5798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47625</xdr:rowOff>
    </xdr:from>
    <xdr:to>
      <xdr:col>20</xdr:col>
      <xdr:colOff>38100</xdr:colOff>
      <xdr:row>33</xdr:row>
      <xdr:rowOff>149225</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937000" y="570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31</xdr:row>
      <xdr:rowOff>159402</xdr:rowOff>
    </xdr:from>
    <xdr:ext cx="7366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3606800" y="5474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66675</xdr:rowOff>
    </xdr:from>
    <xdr:to>
      <xdr:col>15</xdr:col>
      <xdr:colOff>149225</xdr:colOff>
      <xdr:row>33</xdr:row>
      <xdr:rowOff>168275</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3048000" y="572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7002</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2717800" y="549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95250</xdr:rowOff>
    </xdr:from>
    <xdr:to>
      <xdr:col>11</xdr:col>
      <xdr:colOff>60325</xdr:colOff>
      <xdr:row>34</xdr:row>
      <xdr:rowOff>25400</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2159000" y="575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35577</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1828800" y="552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76200</xdr:rowOff>
    </xdr:from>
    <xdr:to>
      <xdr:col>6</xdr:col>
      <xdr:colOff>171450</xdr:colOff>
      <xdr:row>34</xdr:row>
      <xdr:rowOff>6350</xdr:rowOff>
    </xdr:to>
    <xdr:sp macro="" textlink="">
      <xdr:nvSpPr>
        <xdr:cNvPr id="97" name="楕円 96">
          <a:extLst>
            <a:ext uri="{FF2B5EF4-FFF2-40B4-BE49-F238E27FC236}">
              <a16:creationId xmlns:a16="http://schemas.microsoft.com/office/drawing/2014/main" id="{00000000-0008-0000-0400-000061000000}"/>
            </a:ext>
          </a:extLst>
        </xdr:cNvPr>
        <xdr:cNvSpPr/>
      </xdr:nvSpPr>
      <xdr:spPr>
        <a:xfrm>
          <a:off x="1270000" y="573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16527</xdr:rowOff>
    </xdr:from>
    <xdr:ext cx="762000" cy="259045"/>
    <xdr:sp macro="" textlink="">
      <xdr:nvSpPr>
        <xdr:cNvPr id="98" name="テキスト ボックス 97">
          <a:extLst>
            <a:ext uri="{FF2B5EF4-FFF2-40B4-BE49-F238E27FC236}">
              <a16:creationId xmlns:a16="http://schemas.microsoft.com/office/drawing/2014/main" id="{00000000-0008-0000-0400-000062000000}"/>
            </a:ext>
          </a:extLst>
        </xdr:cNvPr>
        <xdr:cNvSpPr txBox="1"/>
      </xdr:nvSpPr>
      <xdr:spPr>
        <a:xfrm>
          <a:off x="939800" y="550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a:extLst>
            <a:ext uri="{FF2B5EF4-FFF2-40B4-BE49-F238E27FC236}">
              <a16:creationId xmlns:a16="http://schemas.microsoft.com/office/drawing/2014/main" id="{00000000-0008-0000-0400-00006B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a:extLst>
            <a:ext uri="{FF2B5EF4-FFF2-40B4-BE49-F238E27FC236}">
              <a16:creationId xmlns:a16="http://schemas.microsoft.com/office/drawing/2014/main" id="{00000000-0008-0000-0400-00006C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a:extLst>
            <a:ext uri="{FF2B5EF4-FFF2-40B4-BE49-F238E27FC236}">
              <a16:creationId xmlns:a16="http://schemas.microsoft.com/office/drawing/2014/main" id="{00000000-0008-0000-0400-00006D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令和</a:t>
          </a:r>
          <a:r>
            <a:rPr kumimoji="1" lang="ja-JP" altLang="en-US" sz="1100">
              <a:solidFill>
                <a:sysClr val="windowText" lastClr="000000"/>
              </a:solidFill>
              <a:effectLst/>
              <a:latin typeface="+mn-lt"/>
              <a:ea typeface="+mn-ea"/>
              <a:cs typeface="+mn-cs"/>
            </a:rPr>
            <a:t>２</a:t>
          </a:r>
          <a:r>
            <a:rPr kumimoji="1" lang="ja-JP" altLang="ja-JP" sz="1100">
              <a:solidFill>
                <a:sysClr val="windowText" lastClr="000000"/>
              </a:solidFill>
              <a:effectLst/>
              <a:latin typeface="+mn-lt"/>
              <a:ea typeface="+mn-ea"/>
              <a:cs typeface="+mn-cs"/>
            </a:rPr>
            <a:t>年度は</a:t>
          </a:r>
          <a:r>
            <a:rPr kumimoji="1" lang="ja-JP" altLang="en-US" sz="1100">
              <a:solidFill>
                <a:sysClr val="windowText" lastClr="000000"/>
              </a:solidFill>
              <a:effectLst/>
              <a:latin typeface="+mn-lt"/>
              <a:ea typeface="+mn-ea"/>
              <a:cs typeface="+mn-cs"/>
            </a:rPr>
            <a:t>令和元</a:t>
          </a:r>
          <a:r>
            <a:rPr kumimoji="1" lang="ja-JP" altLang="ja-JP" sz="1100">
              <a:solidFill>
                <a:sysClr val="windowText" lastClr="000000"/>
              </a:solidFill>
              <a:effectLst/>
              <a:latin typeface="+mn-lt"/>
              <a:ea typeface="+mn-ea"/>
              <a:cs typeface="+mn-cs"/>
            </a:rPr>
            <a:t>年度に比べて物件費の比率が小さくなった。要因は、</a:t>
          </a:r>
          <a:r>
            <a:rPr kumimoji="1" lang="ja-JP" altLang="en-US" sz="1100">
              <a:solidFill>
                <a:sysClr val="windowText" lastClr="000000"/>
              </a:solidFill>
              <a:effectLst/>
              <a:latin typeface="+mn-lt"/>
              <a:ea typeface="+mn-ea"/>
              <a:cs typeface="+mn-cs"/>
            </a:rPr>
            <a:t>会計年度任用職員制度の導入により賃金等が人件費へ移行</a:t>
          </a:r>
          <a:r>
            <a:rPr kumimoji="1" lang="ja-JP" altLang="ja-JP" sz="1100">
              <a:solidFill>
                <a:sysClr val="windowText" lastClr="000000"/>
              </a:solidFill>
              <a:effectLst/>
              <a:latin typeface="+mn-lt"/>
              <a:ea typeface="+mn-ea"/>
              <a:cs typeface="+mn-cs"/>
            </a:rPr>
            <a:t>した</a:t>
          </a:r>
          <a:r>
            <a:rPr kumimoji="1" lang="ja-JP" altLang="en-US" sz="1100">
              <a:solidFill>
                <a:sysClr val="windowText" lastClr="000000"/>
              </a:solidFill>
              <a:effectLst/>
              <a:latin typeface="+mn-lt"/>
              <a:ea typeface="+mn-ea"/>
              <a:cs typeface="+mn-cs"/>
            </a:rPr>
            <a:t>ことによるものである</a:t>
          </a:r>
          <a:r>
            <a:rPr kumimoji="1" lang="ja-JP" altLang="ja-JP" sz="1100">
              <a:solidFill>
                <a:sysClr val="windowText" lastClr="000000"/>
              </a:solidFill>
              <a:effectLst/>
              <a:latin typeface="+mn-lt"/>
              <a:ea typeface="+mn-ea"/>
              <a:cs typeface="+mn-cs"/>
            </a:rPr>
            <a:t>。</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まだ類似団体を上回る比率となっているが、今後とも、事業の見直し</a:t>
          </a:r>
          <a:r>
            <a:rPr kumimoji="1" lang="ja-JP" altLang="en-US" sz="1100">
              <a:solidFill>
                <a:sysClr val="windowText" lastClr="000000"/>
              </a:solidFill>
              <a:effectLst/>
              <a:latin typeface="+mn-lt"/>
              <a:ea typeface="+mn-ea"/>
              <a:cs typeface="+mn-cs"/>
            </a:rPr>
            <a:t>や</a:t>
          </a:r>
          <a:r>
            <a:rPr kumimoji="1" lang="ja-JP" altLang="ja-JP" sz="1100">
              <a:solidFill>
                <a:sysClr val="windowText" lastClr="000000"/>
              </a:solidFill>
              <a:effectLst/>
              <a:latin typeface="+mn-lt"/>
              <a:ea typeface="+mn-ea"/>
              <a:cs typeface="+mn-cs"/>
            </a:rPr>
            <a:t>施設の集約化</a:t>
          </a:r>
          <a:r>
            <a:rPr kumimoji="1" lang="ja-JP" altLang="en-US" sz="1100">
              <a:solidFill>
                <a:sysClr val="windowText" lastClr="000000"/>
              </a:solidFill>
              <a:effectLst/>
              <a:latin typeface="+mn-lt"/>
              <a:ea typeface="+mn-ea"/>
              <a:cs typeface="+mn-cs"/>
            </a:rPr>
            <a:t>等</a:t>
          </a:r>
          <a:r>
            <a:rPr kumimoji="1" lang="ja-JP" altLang="ja-JP" sz="1100">
              <a:solidFill>
                <a:sysClr val="windowText" lastClr="000000"/>
              </a:solidFill>
              <a:effectLst/>
              <a:latin typeface="+mn-lt"/>
              <a:ea typeface="+mn-ea"/>
              <a:cs typeface="+mn-cs"/>
            </a:rPr>
            <a:t>により、物件費の</a:t>
          </a:r>
          <a:r>
            <a:rPr kumimoji="1" lang="ja-JP" altLang="en-US" sz="1100">
              <a:solidFill>
                <a:sysClr val="windowText" lastClr="000000"/>
              </a:solidFill>
              <a:effectLst/>
              <a:latin typeface="+mn-lt"/>
              <a:ea typeface="+mn-ea"/>
              <a:cs typeface="+mn-cs"/>
            </a:rPr>
            <a:t>削減</a:t>
          </a:r>
          <a:r>
            <a:rPr kumimoji="1" lang="ja-JP" altLang="ja-JP" sz="1100">
              <a:solidFill>
                <a:sysClr val="windowText" lastClr="000000"/>
              </a:solidFill>
              <a:effectLst/>
              <a:latin typeface="+mn-lt"/>
              <a:ea typeface="+mn-ea"/>
              <a:cs typeface="+mn-cs"/>
            </a:rPr>
            <a:t>に努める。</a:t>
          </a:r>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a:extLst>
            <a:ext uri="{FF2B5EF4-FFF2-40B4-BE49-F238E27FC236}">
              <a16:creationId xmlns:a16="http://schemas.microsoft.com/office/drawing/2014/main" id="{00000000-0008-0000-0400-00007D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62230</xdr:rowOff>
    </xdr:from>
    <xdr:to>
      <xdr:col>82</xdr:col>
      <xdr:colOff>107950</xdr:colOff>
      <xdr:row>20</xdr:row>
      <xdr:rowOff>58420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6510000" y="229108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30497</xdr:rowOff>
    </xdr:from>
    <xdr:ext cx="762000" cy="259045"/>
    <xdr:sp macro="" textlink="">
      <xdr:nvSpPr>
        <xdr:cNvPr id="127" name="物件費最小値テキスト">
          <a:extLst>
            <a:ext uri="{FF2B5EF4-FFF2-40B4-BE49-F238E27FC236}">
              <a16:creationId xmlns:a16="http://schemas.microsoft.com/office/drawing/2014/main" id="{00000000-0008-0000-0400-00007F000000}"/>
            </a:ext>
          </a:extLst>
        </xdr:cNvPr>
        <xdr:cNvSpPr txBox="1"/>
      </xdr:nvSpPr>
      <xdr:spPr>
        <a:xfrm>
          <a:off x="16598900" y="34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58420</xdr:rowOff>
    </xdr:from>
    <xdr:to>
      <xdr:col>82</xdr:col>
      <xdr:colOff>196850</xdr:colOff>
      <xdr:row>20</xdr:row>
      <xdr:rowOff>58420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348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148607</xdr:rowOff>
    </xdr:from>
    <xdr:ext cx="762000" cy="259045"/>
    <xdr:sp macro="" textlink="">
      <xdr:nvSpPr>
        <xdr:cNvPr id="129" name="物件費最大値テキスト">
          <a:extLst>
            <a:ext uri="{FF2B5EF4-FFF2-40B4-BE49-F238E27FC236}">
              <a16:creationId xmlns:a16="http://schemas.microsoft.com/office/drawing/2014/main" id="{00000000-0008-0000-0400-000081000000}"/>
            </a:ext>
          </a:extLst>
        </xdr:cNvPr>
        <xdr:cNvSpPr txBox="1"/>
      </xdr:nvSpPr>
      <xdr:spPr>
        <a:xfrm>
          <a:off x="16598900" y="2034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62230</xdr:rowOff>
    </xdr:from>
    <xdr:to>
      <xdr:col>82</xdr:col>
      <xdr:colOff>196850</xdr:colOff>
      <xdr:row>13</xdr:row>
      <xdr:rowOff>62230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229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107950</xdr:rowOff>
    </xdr:from>
    <xdr:to>
      <xdr:col>82</xdr:col>
      <xdr:colOff>107950</xdr:colOff>
      <xdr:row>17</xdr:row>
      <xdr:rowOff>138430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5671800" y="30226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100347</xdr:rowOff>
    </xdr:from>
    <xdr:ext cx="762000" cy="259045"/>
    <xdr:sp macro="" textlink="">
      <xdr:nvSpPr>
        <xdr:cNvPr id="132" name="物件費平均値テキスト">
          <a:extLst>
            <a:ext uri="{FF2B5EF4-FFF2-40B4-BE49-F238E27FC236}">
              <a16:creationId xmlns:a16="http://schemas.microsoft.com/office/drawing/2014/main" id="{00000000-0008-0000-0400-000084000000}"/>
            </a:ext>
          </a:extLst>
        </xdr:cNvPr>
        <xdr:cNvSpPr txBox="1"/>
      </xdr:nvSpPr>
      <xdr:spPr>
        <a:xfrm>
          <a:off x="16598900" y="2672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83820</xdr:rowOff>
    </xdr:from>
    <xdr:to>
      <xdr:col>82</xdr:col>
      <xdr:colOff>158750</xdr:colOff>
      <xdr:row>17</xdr:row>
      <xdr:rowOff>13970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138430</xdr:rowOff>
    </xdr:from>
    <xdr:to>
      <xdr:col>78</xdr:col>
      <xdr:colOff>69850</xdr:colOff>
      <xdr:row>18</xdr:row>
      <xdr:rowOff>35560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4782800" y="30530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41910</xdr:rowOff>
    </xdr:from>
    <xdr:to>
      <xdr:col>78</xdr:col>
      <xdr:colOff>120650</xdr:colOff>
      <xdr:row>17</xdr:row>
      <xdr:rowOff>143510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5621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153687</xdr:rowOff>
    </xdr:from>
    <xdr:ext cx="7366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290800" y="2725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130810</xdr:rowOff>
    </xdr:from>
    <xdr:to>
      <xdr:col>73</xdr:col>
      <xdr:colOff>180975</xdr:colOff>
      <xdr:row>18</xdr:row>
      <xdr:rowOff>35560</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a:off x="13893800" y="30454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11430</xdr:rowOff>
    </xdr:from>
    <xdr:to>
      <xdr:col>74</xdr:col>
      <xdr:colOff>31750</xdr:colOff>
      <xdr:row>17</xdr:row>
      <xdr:rowOff>113030</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4732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123207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401800" y="269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31750</xdr:rowOff>
    </xdr:from>
    <xdr:to>
      <xdr:col>69</xdr:col>
      <xdr:colOff>92075</xdr:colOff>
      <xdr:row>17</xdr:row>
      <xdr:rowOff>130810</xdr:rowOff>
    </xdr:to>
    <xdr:cxnSp macro="">
      <xdr:nvCxnSpPr>
        <xdr:cNvPr id="140" name="直線コネクタ 139">
          <a:extLst>
            <a:ext uri="{FF2B5EF4-FFF2-40B4-BE49-F238E27FC236}">
              <a16:creationId xmlns:a16="http://schemas.microsoft.com/office/drawing/2014/main" id="{00000000-0008-0000-0400-00008C000000}"/>
            </a:ext>
          </a:extLst>
        </xdr:cNvPr>
        <xdr:cNvCxnSpPr/>
      </xdr:nvCxnSpPr>
      <xdr:spPr>
        <a:xfrm>
          <a:off x="13004800" y="29464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100347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512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129540</xdr:rowOff>
    </xdr:from>
    <xdr:to>
      <xdr:col>65</xdr:col>
      <xdr:colOff>53975</xdr:colOff>
      <xdr:row>17</xdr:row>
      <xdr:rowOff>59690</xdr:rowOff>
    </xdr:to>
    <xdr:sp macro="" textlink="">
      <xdr:nvSpPr>
        <xdr:cNvPr id="143" name="フローチャート: 判断 142">
          <a:extLst>
            <a:ext uri="{FF2B5EF4-FFF2-40B4-BE49-F238E27FC236}">
              <a16:creationId xmlns:a16="http://schemas.microsoft.com/office/drawing/2014/main" id="{00000000-0008-0000-0400-00008F000000}"/>
            </a:ext>
          </a:extLst>
        </xdr:cNvPr>
        <xdr:cNvSpPr/>
      </xdr:nvSpPr>
      <xdr:spPr>
        <a:xfrm>
          <a:off x="12954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69867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623800" y="264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57150</xdr:rowOff>
    </xdr:from>
    <xdr:to>
      <xdr:col>82</xdr:col>
      <xdr:colOff>158750</xdr:colOff>
      <xdr:row>17</xdr:row>
      <xdr:rowOff>158750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6459200" y="29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29227</xdr:rowOff>
    </xdr:from>
    <xdr:ext cx="762000" cy="259045"/>
    <xdr:sp macro="" textlink="">
      <xdr:nvSpPr>
        <xdr:cNvPr id="151" name="物件費該当値テキスト">
          <a:extLst>
            <a:ext uri="{FF2B5EF4-FFF2-40B4-BE49-F238E27FC236}">
              <a16:creationId xmlns:a16="http://schemas.microsoft.com/office/drawing/2014/main" id="{00000000-0008-0000-0400-000097000000}"/>
            </a:ext>
          </a:extLst>
        </xdr:cNvPr>
        <xdr:cNvSpPr txBox="1"/>
      </xdr:nvSpPr>
      <xdr:spPr>
        <a:xfrm>
          <a:off x="165989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87630</xdr:rowOff>
    </xdr:from>
    <xdr:to>
      <xdr:col>78</xdr:col>
      <xdr:colOff>120650</xdr:colOff>
      <xdr:row>18</xdr:row>
      <xdr:rowOff>17780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5621000" y="300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2557</xdr:rowOff>
    </xdr:from>
    <xdr:ext cx="7366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5290800" y="3088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156210</xdr:rowOff>
    </xdr:from>
    <xdr:to>
      <xdr:col>74</xdr:col>
      <xdr:colOff>31750</xdr:colOff>
      <xdr:row>18</xdr:row>
      <xdr:rowOff>86360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47320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71137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4401800" y="315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80010</xdr:rowOff>
    </xdr:from>
    <xdr:to>
      <xdr:col>69</xdr:col>
      <xdr:colOff>142875</xdr:colOff>
      <xdr:row>18</xdr:row>
      <xdr:rowOff>10160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3843000" y="299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166387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3512800" y="308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152400</xdr:rowOff>
    </xdr:from>
    <xdr:to>
      <xdr:col>65</xdr:col>
      <xdr:colOff>53975</xdr:colOff>
      <xdr:row>17</xdr:row>
      <xdr:rowOff>82550</xdr:rowOff>
    </xdr:to>
    <xdr:sp macro="" textlink="">
      <xdr:nvSpPr>
        <xdr:cNvPr id="158" name="楕円 157">
          <a:extLst>
            <a:ext uri="{FF2B5EF4-FFF2-40B4-BE49-F238E27FC236}">
              <a16:creationId xmlns:a16="http://schemas.microsoft.com/office/drawing/2014/main" id="{00000000-0008-0000-0400-00009E000000}"/>
            </a:ext>
          </a:extLst>
        </xdr:cNvPr>
        <xdr:cNvSpPr/>
      </xdr:nvSpPr>
      <xdr:spPr>
        <a:xfrm>
          <a:off x="129540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67327</xdr:rowOff>
    </xdr:from>
    <xdr:ext cx="762000" cy="259045"/>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26238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rgbClr val="FF0000"/>
              </a:solidFill>
              <a:effectLst/>
              <a:latin typeface="+mn-lt"/>
              <a:ea typeface="+mn-ea"/>
              <a:cs typeface="+mn-cs"/>
            </a:rPr>
            <a:t>　</a:t>
          </a:r>
          <a:r>
            <a:rPr kumimoji="1" lang="ja-JP" altLang="ja-JP" sz="1100" b="0" i="0" baseline="0">
              <a:solidFill>
                <a:sysClr val="windowText" lastClr="000000"/>
              </a:solidFill>
              <a:effectLst/>
              <a:latin typeface="+mn-lt"/>
              <a:ea typeface="+mn-ea"/>
              <a:cs typeface="+mn-cs"/>
            </a:rPr>
            <a:t>類似団体、全国平均、県平均よりも低い水準で推移しているものの、増加傾向にあるが、令和</a:t>
          </a:r>
          <a:r>
            <a:rPr kumimoji="1" lang="ja-JP" altLang="en-US" sz="1100" b="0" i="0" baseline="0">
              <a:solidFill>
                <a:sysClr val="windowText" lastClr="000000"/>
              </a:solidFill>
              <a:effectLst/>
              <a:latin typeface="+mn-lt"/>
              <a:ea typeface="+mn-ea"/>
              <a:cs typeface="+mn-cs"/>
            </a:rPr>
            <a:t>２</a:t>
          </a:r>
          <a:r>
            <a:rPr kumimoji="1" lang="ja-JP" altLang="ja-JP" sz="1100" b="0" i="0" baseline="0">
              <a:solidFill>
                <a:sysClr val="windowText" lastClr="000000"/>
              </a:solidFill>
              <a:effectLst/>
              <a:latin typeface="+mn-lt"/>
              <a:ea typeface="+mn-ea"/>
              <a:cs typeface="+mn-cs"/>
            </a:rPr>
            <a:t>年度は</a:t>
          </a:r>
          <a:r>
            <a:rPr kumimoji="1" lang="ja-JP" altLang="en-US" sz="1100" b="0" i="0" baseline="0">
              <a:solidFill>
                <a:sysClr val="windowText" lastClr="000000"/>
              </a:solidFill>
              <a:effectLst/>
              <a:latin typeface="+mn-lt"/>
              <a:ea typeface="+mn-ea"/>
              <a:cs typeface="+mn-cs"/>
            </a:rPr>
            <a:t>令和元</a:t>
          </a:r>
          <a:r>
            <a:rPr kumimoji="1" lang="ja-JP" altLang="ja-JP" sz="1100" b="0" i="0" baseline="0">
              <a:solidFill>
                <a:sysClr val="windowText" lastClr="000000"/>
              </a:solidFill>
              <a:effectLst/>
              <a:latin typeface="+mn-lt"/>
              <a:ea typeface="+mn-ea"/>
              <a:cs typeface="+mn-cs"/>
            </a:rPr>
            <a:t>年度と比較して</a:t>
          </a:r>
          <a:r>
            <a:rPr kumimoji="1" lang="ja-JP" altLang="en-US" sz="1100" b="0" i="0" baseline="0">
              <a:solidFill>
                <a:sysClr val="windowText" lastClr="000000"/>
              </a:solidFill>
              <a:effectLst/>
              <a:latin typeface="+mn-lt"/>
              <a:ea typeface="+mn-ea"/>
              <a:cs typeface="+mn-cs"/>
            </a:rPr>
            <a:t>減と</a:t>
          </a:r>
          <a:r>
            <a:rPr kumimoji="1" lang="ja-JP" altLang="ja-JP" sz="1100" b="0" i="0" baseline="0">
              <a:solidFill>
                <a:sysClr val="windowText" lastClr="000000"/>
              </a:solidFill>
              <a:effectLst/>
              <a:latin typeface="+mn-lt"/>
              <a:ea typeface="+mn-ea"/>
              <a:cs typeface="+mn-cs"/>
            </a:rPr>
            <a:t>なった。</a:t>
          </a:r>
          <a:endParaRPr lang="ja-JP" altLang="ja-JP" sz="1400">
            <a:solidFill>
              <a:sysClr val="windowText" lastClr="000000"/>
            </a:solidFill>
            <a:effectLst/>
          </a:endParaRPr>
        </a:p>
        <a:p>
          <a:pPr eaLnBrk="1" fontAlgn="auto" latinLnBrk="0" hangingPunct="1"/>
          <a:r>
            <a:rPr kumimoji="1" lang="ja-JP" altLang="ja-JP" sz="1100" b="0" i="0" baseline="0">
              <a:solidFill>
                <a:sysClr val="windowText" lastClr="000000"/>
              </a:solidFill>
              <a:effectLst/>
              <a:latin typeface="+mn-lt"/>
              <a:ea typeface="+mn-ea"/>
              <a:cs typeface="+mn-cs"/>
            </a:rPr>
            <a:t>　</a:t>
          </a:r>
          <a:r>
            <a:rPr kumimoji="1" lang="ja-JP" altLang="en-US" sz="1100" b="0" i="0" baseline="0">
              <a:solidFill>
                <a:sysClr val="windowText" lastClr="000000"/>
              </a:solidFill>
              <a:effectLst/>
              <a:latin typeface="+mn-lt"/>
              <a:ea typeface="+mn-ea"/>
              <a:cs typeface="+mn-cs"/>
            </a:rPr>
            <a:t>引き続き、</a:t>
          </a:r>
          <a:r>
            <a:rPr kumimoji="1" lang="ja-JP" altLang="ja-JP" sz="1100" b="0" i="0" baseline="0">
              <a:solidFill>
                <a:sysClr val="windowText" lastClr="000000"/>
              </a:solidFill>
              <a:effectLst/>
              <a:latin typeface="+mn-lt"/>
              <a:ea typeface="+mn-ea"/>
              <a:cs typeface="+mn-cs"/>
            </a:rPr>
            <a:t>事務事業の見直しを進め、経常経費の</a:t>
          </a:r>
          <a:r>
            <a:rPr kumimoji="1" lang="ja-JP" altLang="en-US" sz="1100" b="0" i="0" baseline="0">
              <a:solidFill>
                <a:sysClr val="windowText" lastClr="000000"/>
              </a:solidFill>
              <a:effectLst/>
              <a:latin typeface="+mn-lt"/>
              <a:ea typeface="+mn-ea"/>
              <a:cs typeface="+mn-cs"/>
            </a:rPr>
            <a:t>削減</a:t>
          </a:r>
          <a:r>
            <a:rPr kumimoji="1" lang="ja-JP" altLang="ja-JP" sz="1100" b="0" i="0" baseline="0">
              <a:solidFill>
                <a:sysClr val="windowText" lastClr="000000"/>
              </a:solidFill>
              <a:effectLst/>
              <a:latin typeface="+mn-lt"/>
              <a:ea typeface="+mn-ea"/>
              <a:cs typeface="+mn-cs"/>
            </a:rPr>
            <a:t>に努める。</a:t>
          </a:r>
          <a:endParaRPr lang="ja-JP" altLang="ja-JP" sz="1400">
            <a:solidFill>
              <a:sysClr val="windowText" lastClr="000000"/>
            </a:solidFill>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8" name="扶助費グラフ枠">
          <a:extLst>
            <a:ext uri="{FF2B5EF4-FFF2-40B4-BE49-F238E27FC236}">
              <a16:creationId xmlns:a16="http://schemas.microsoft.com/office/drawing/2014/main" id="{00000000-0008-0000-0400-0000BC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143328</xdr:rowOff>
    </xdr:from>
    <xdr:to>
      <xdr:col>24</xdr:col>
      <xdr:colOff>25400</xdr:colOff>
      <xdr:row>61</xdr:row>
      <xdr:rowOff>167822</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4826000" y="9058728"/>
          <a:ext cx="0" cy="156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90" name="扶助費最小値テキスト">
          <a:extLst>
            <a:ext uri="{FF2B5EF4-FFF2-40B4-BE49-F238E27FC236}">
              <a16:creationId xmlns:a16="http://schemas.microsoft.com/office/drawing/2014/main" id="{00000000-0008-0000-0400-0000BE000000}"/>
            </a:ext>
          </a:extLst>
        </xdr:cNvPr>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58255</xdr:rowOff>
    </xdr:from>
    <xdr:ext cx="762000" cy="259045"/>
    <xdr:sp macro="" textlink="">
      <xdr:nvSpPr>
        <xdr:cNvPr id="192" name="扶助費最大値テキスト">
          <a:extLst>
            <a:ext uri="{FF2B5EF4-FFF2-40B4-BE49-F238E27FC236}">
              <a16:creationId xmlns:a16="http://schemas.microsoft.com/office/drawing/2014/main" id="{00000000-0008-0000-0400-0000C0000000}"/>
            </a:ext>
          </a:extLst>
        </xdr:cNvPr>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143328</xdr:rowOff>
    </xdr:from>
    <xdr:to>
      <xdr:col>24</xdr:col>
      <xdr:colOff>114300</xdr:colOff>
      <xdr:row>52</xdr:row>
      <xdr:rowOff>143328</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45357</xdr:rowOff>
    </xdr:from>
    <xdr:to>
      <xdr:col>24</xdr:col>
      <xdr:colOff>25400</xdr:colOff>
      <xdr:row>57</xdr:row>
      <xdr:rowOff>20865</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3987800" y="9303657"/>
          <a:ext cx="838200" cy="489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31949</xdr:rowOff>
    </xdr:from>
    <xdr:ext cx="762000" cy="259045"/>
    <xdr:sp macro="" textlink="">
      <xdr:nvSpPr>
        <xdr:cNvPr id="195" name="扶助費平均値テキスト">
          <a:extLst>
            <a:ext uri="{FF2B5EF4-FFF2-40B4-BE49-F238E27FC236}">
              <a16:creationId xmlns:a16="http://schemas.microsoft.com/office/drawing/2014/main" id="{00000000-0008-0000-0400-0000C3000000}"/>
            </a:ext>
          </a:extLst>
        </xdr:cNvPr>
        <xdr:cNvSpPr txBox="1"/>
      </xdr:nvSpPr>
      <xdr:spPr>
        <a:xfrm>
          <a:off x="4914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20865</xdr:rowOff>
    </xdr:from>
    <xdr:to>
      <xdr:col>19</xdr:col>
      <xdr:colOff>187325</xdr:colOff>
      <xdr:row>57</xdr:row>
      <xdr:rowOff>20865</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3098800" y="97935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68035</xdr:rowOff>
    </xdr:from>
    <xdr:to>
      <xdr:col>20</xdr:col>
      <xdr:colOff>38100</xdr:colOff>
      <xdr:row>57</xdr:row>
      <xdr:rowOff>169635</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3937000" y="9840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154412</xdr:rowOff>
    </xdr:from>
    <xdr:ext cx="7366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606800" y="9927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110672</xdr:rowOff>
    </xdr:from>
    <xdr:to>
      <xdr:col>15</xdr:col>
      <xdr:colOff>98425</xdr:colOff>
      <xdr:row>57</xdr:row>
      <xdr:rowOff>20865</xdr:rowOff>
    </xdr:to>
    <xdr:cxnSp macro="">
      <xdr:nvCxnSpPr>
        <xdr:cNvPr id="200" name="直線コネクタ 199">
          <a:extLst>
            <a:ext uri="{FF2B5EF4-FFF2-40B4-BE49-F238E27FC236}">
              <a16:creationId xmlns:a16="http://schemas.microsoft.com/office/drawing/2014/main" id="{00000000-0008-0000-0400-0000C8000000}"/>
            </a:ext>
          </a:extLst>
        </xdr:cNvPr>
        <xdr:cNvCxnSpPr/>
      </xdr:nvCxnSpPr>
      <xdr:spPr>
        <a:xfrm>
          <a:off x="2209800" y="9711872"/>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19050</xdr:rowOff>
    </xdr:from>
    <xdr:to>
      <xdr:col>15</xdr:col>
      <xdr:colOff>149225</xdr:colOff>
      <xdr:row>57</xdr:row>
      <xdr:rowOff>120650</xdr:rowOff>
    </xdr:to>
    <xdr:sp macro="" textlink="">
      <xdr:nvSpPr>
        <xdr:cNvPr id="201" name="フローチャート: 判断 200">
          <a:extLst>
            <a:ext uri="{FF2B5EF4-FFF2-40B4-BE49-F238E27FC236}">
              <a16:creationId xmlns:a16="http://schemas.microsoft.com/office/drawing/2014/main" id="{00000000-0008-0000-0400-0000C9000000}"/>
            </a:ext>
          </a:extLst>
        </xdr:cNvPr>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105427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45357</xdr:rowOff>
    </xdr:from>
    <xdr:to>
      <xdr:col>11</xdr:col>
      <xdr:colOff>9525</xdr:colOff>
      <xdr:row>56</xdr:row>
      <xdr:rowOff>110672</xdr:rowOff>
    </xdr:to>
    <xdr:cxnSp macro="">
      <xdr:nvCxnSpPr>
        <xdr:cNvPr id="203" name="直線コネクタ 202">
          <a:extLst>
            <a:ext uri="{FF2B5EF4-FFF2-40B4-BE49-F238E27FC236}">
              <a16:creationId xmlns:a16="http://schemas.microsoft.com/office/drawing/2014/main" id="{00000000-0008-0000-0400-0000CB000000}"/>
            </a:ext>
          </a:extLst>
        </xdr:cNvPr>
        <xdr:cNvCxnSpPr/>
      </xdr:nvCxnSpPr>
      <xdr:spPr>
        <a:xfrm>
          <a:off x="1320800" y="96465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19050</xdr:rowOff>
    </xdr:from>
    <xdr:to>
      <xdr:col>11</xdr:col>
      <xdr:colOff>60325</xdr:colOff>
      <xdr:row>57</xdr:row>
      <xdr:rowOff>120650</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2159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105427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828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125185</xdr:rowOff>
    </xdr:from>
    <xdr:to>
      <xdr:col>6</xdr:col>
      <xdr:colOff>171450</xdr:colOff>
      <xdr:row>57</xdr:row>
      <xdr:rowOff>55335</xdr:rowOff>
    </xdr:to>
    <xdr:sp macro="" textlink="">
      <xdr:nvSpPr>
        <xdr:cNvPr id="206" name="フローチャート: 判断 205">
          <a:extLst>
            <a:ext uri="{FF2B5EF4-FFF2-40B4-BE49-F238E27FC236}">
              <a16:creationId xmlns:a16="http://schemas.microsoft.com/office/drawing/2014/main" id="{00000000-0008-0000-0400-0000CE000000}"/>
            </a:ext>
          </a:extLst>
        </xdr:cNvPr>
        <xdr:cNvSpPr/>
      </xdr:nvSpPr>
      <xdr:spPr>
        <a:xfrm>
          <a:off x="1270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40112</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939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166007</xdr:rowOff>
    </xdr:from>
    <xdr:to>
      <xdr:col>24</xdr:col>
      <xdr:colOff>76200</xdr:colOff>
      <xdr:row>54</xdr:row>
      <xdr:rowOff>96157</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47752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11084</xdr:rowOff>
    </xdr:from>
    <xdr:ext cx="762000" cy="259045"/>
    <xdr:sp macro="" textlink="">
      <xdr:nvSpPr>
        <xdr:cNvPr id="214" name="扶助費該当値テキスト">
          <a:extLst>
            <a:ext uri="{FF2B5EF4-FFF2-40B4-BE49-F238E27FC236}">
              <a16:creationId xmlns:a16="http://schemas.microsoft.com/office/drawing/2014/main" id="{00000000-0008-0000-0400-0000D6000000}"/>
            </a:ext>
          </a:extLst>
        </xdr:cNvPr>
        <xdr:cNvSpPr txBox="1"/>
      </xdr:nvSpPr>
      <xdr:spPr>
        <a:xfrm>
          <a:off x="4914900" y="909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141515</xdr:rowOff>
    </xdr:from>
    <xdr:to>
      <xdr:col>20</xdr:col>
      <xdr:colOff>38100</xdr:colOff>
      <xdr:row>57</xdr:row>
      <xdr:rowOff>71665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937000" y="974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81842</xdr:rowOff>
    </xdr:from>
    <xdr:ext cx="7366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3606800" y="9511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141515</xdr:rowOff>
    </xdr:from>
    <xdr:to>
      <xdr:col>15</xdr:col>
      <xdr:colOff>149225</xdr:colOff>
      <xdr:row>57</xdr:row>
      <xdr:rowOff>71665</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3048000" y="974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81842</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2717800" y="951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59872</xdr:rowOff>
    </xdr:from>
    <xdr:to>
      <xdr:col>11</xdr:col>
      <xdr:colOff>60325</xdr:colOff>
      <xdr:row>56</xdr:row>
      <xdr:rowOff>161472</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2159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199</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1828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166007</xdr:rowOff>
    </xdr:from>
    <xdr:to>
      <xdr:col>6</xdr:col>
      <xdr:colOff>171450</xdr:colOff>
      <xdr:row>56</xdr:row>
      <xdr:rowOff>96157</xdr:rowOff>
    </xdr:to>
    <xdr:sp macro="" textlink="">
      <xdr:nvSpPr>
        <xdr:cNvPr id="221" name="楕円 220">
          <a:extLst>
            <a:ext uri="{FF2B5EF4-FFF2-40B4-BE49-F238E27FC236}">
              <a16:creationId xmlns:a16="http://schemas.microsoft.com/office/drawing/2014/main" id="{00000000-0008-0000-0400-0000DD000000}"/>
            </a:ext>
          </a:extLst>
        </xdr:cNvPr>
        <xdr:cNvSpPr/>
      </xdr:nvSpPr>
      <xdr:spPr>
        <a:xfrm>
          <a:off x="1270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106334</xdr:rowOff>
    </xdr:from>
    <xdr:ext cx="762000" cy="259045"/>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939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1" name="正方形/長方形 230">
          <a:extLst>
            <a:ext uri="{FF2B5EF4-FFF2-40B4-BE49-F238E27FC236}">
              <a16:creationId xmlns:a16="http://schemas.microsoft.com/office/drawing/2014/main" id="{00000000-0008-0000-0400-0000E7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2" name="正方形/長方形 231">
          <a:extLst>
            <a:ext uri="{FF2B5EF4-FFF2-40B4-BE49-F238E27FC236}">
              <a16:creationId xmlns:a16="http://schemas.microsoft.com/office/drawing/2014/main" id="{00000000-0008-0000-0400-0000E8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rgbClr val="FF0000"/>
              </a:solidFill>
              <a:effectLst/>
              <a:latin typeface="+mn-lt"/>
              <a:ea typeface="+mn-ea"/>
              <a:cs typeface="+mn-cs"/>
            </a:rPr>
            <a:t>　</a:t>
          </a:r>
          <a:r>
            <a:rPr kumimoji="1" lang="ja-JP" altLang="ja-JP" sz="1100" b="0" i="0" baseline="0">
              <a:solidFill>
                <a:sysClr val="windowText" lastClr="000000"/>
              </a:solidFill>
              <a:effectLst/>
              <a:latin typeface="+mn-lt"/>
              <a:ea typeface="+mn-ea"/>
              <a:cs typeface="+mn-cs"/>
            </a:rPr>
            <a:t>その他に係る経常収支比率は、類似団体、全国平均、県平均に比べて高い。その要因は、下水道事業などの特別会計への繰出金（地方債の償還財源としての繰出金</a:t>
          </a:r>
          <a:r>
            <a:rPr kumimoji="1" lang="ja-JP" altLang="en-US" sz="1100" b="0" i="0" baseline="0">
              <a:solidFill>
                <a:sysClr val="windowText" lastClr="000000"/>
              </a:solidFill>
              <a:effectLst/>
              <a:latin typeface="+mn-lt"/>
              <a:ea typeface="+mn-ea"/>
              <a:cs typeface="+mn-cs"/>
            </a:rPr>
            <a:t>を</a:t>
          </a:r>
          <a:r>
            <a:rPr kumimoji="1" lang="ja-JP" altLang="ja-JP" sz="1100" b="0" i="0" baseline="0">
              <a:solidFill>
                <a:sysClr val="windowText" lastClr="000000"/>
              </a:solidFill>
              <a:effectLst/>
              <a:latin typeface="+mn-lt"/>
              <a:ea typeface="+mn-ea"/>
              <a:cs typeface="+mn-cs"/>
            </a:rPr>
            <a:t>含む）が大きいことである。</a:t>
          </a:r>
          <a:endParaRPr lang="ja-JP" altLang="ja-JP" sz="1400">
            <a:solidFill>
              <a:sysClr val="windowText" lastClr="000000"/>
            </a:solidFill>
            <a:effectLst/>
          </a:endParaRPr>
        </a:p>
        <a:p>
          <a:pPr eaLnBrk="1" fontAlgn="auto" latinLnBrk="0" hangingPunct="1"/>
          <a:r>
            <a:rPr kumimoji="1" lang="ja-JP" altLang="ja-JP" sz="1100" b="0" i="0" baseline="0">
              <a:solidFill>
                <a:sysClr val="windowText" lastClr="000000"/>
              </a:solidFill>
              <a:effectLst/>
              <a:latin typeface="+mn-lt"/>
              <a:ea typeface="+mn-ea"/>
              <a:cs typeface="+mn-cs"/>
            </a:rPr>
            <a:t>　そのため、経営戦略等に基づく下水道整備などにより繰出金の縮減を図ることにより、普通会計の負担額</a:t>
          </a:r>
          <a:r>
            <a:rPr kumimoji="1" lang="ja-JP" altLang="en-US" sz="1100" b="0" i="0" baseline="0">
              <a:solidFill>
                <a:sysClr val="windowText" lastClr="000000"/>
              </a:solidFill>
              <a:effectLst/>
              <a:latin typeface="+mn-lt"/>
              <a:ea typeface="+mn-ea"/>
              <a:cs typeface="+mn-cs"/>
            </a:rPr>
            <a:t>を抑制</a:t>
          </a:r>
          <a:r>
            <a:rPr kumimoji="1" lang="ja-JP" altLang="ja-JP" sz="1100" b="0" i="0" baseline="0">
              <a:solidFill>
                <a:sysClr val="windowText" lastClr="000000"/>
              </a:solidFill>
              <a:effectLst/>
              <a:latin typeface="+mn-lt"/>
              <a:ea typeface="+mn-ea"/>
              <a:cs typeface="+mn-cs"/>
            </a:rPr>
            <a:t>するよう努める。</a:t>
          </a:r>
          <a:endParaRPr lang="ja-JP" altLang="ja-JP" sz="1400">
            <a:solidFill>
              <a:sysClr val="windowText" lastClr="000000"/>
            </a:solidFill>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27940</xdr:rowOff>
    </xdr:from>
    <xdr:to>
      <xdr:col>82</xdr:col>
      <xdr:colOff>107950</xdr:colOff>
      <xdr:row>61</xdr:row>
      <xdr:rowOff>138430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28624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110507</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138430</xdr:rowOff>
    </xdr:from>
    <xdr:to>
      <xdr:col>82</xdr:col>
      <xdr:colOff>196850</xdr:colOff>
      <xdr:row>61</xdr:row>
      <xdr:rowOff>138430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114317</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902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27940</xdr:rowOff>
    </xdr:from>
    <xdr:to>
      <xdr:col>82</xdr:col>
      <xdr:colOff>196850</xdr:colOff>
      <xdr:row>54</xdr:row>
      <xdr:rowOff>27940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286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69850</xdr:rowOff>
    </xdr:from>
    <xdr:to>
      <xdr:col>82</xdr:col>
      <xdr:colOff>107950</xdr:colOff>
      <xdr:row>60</xdr:row>
      <xdr:rowOff>5080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5671800" y="9842500"/>
          <a:ext cx="838200" cy="449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47007</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476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168910</xdr:rowOff>
    </xdr:from>
    <xdr:to>
      <xdr:col>78</xdr:col>
      <xdr:colOff>69850</xdr:colOff>
      <xdr:row>60</xdr:row>
      <xdr:rowOff>5080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4782800" y="102844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160020</xdr:rowOff>
    </xdr:from>
    <xdr:to>
      <xdr:col>78</xdr:col>
      <xdr:colOff>120650</xdr:colOff>
      <xdr:row>57</xdr:row>
      <xdr:rowOff>90170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100347</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530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168910</xdr:rowOff>
    </xdr:from>
    <xdr:to>
      <xdr:col>73</xdr:col>
      <xdr:colOff>180975</xdr:colOff>
      <xdr:row>60</xdr:row>
      <xdr:rowOff>73660</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flipV="1">
          <a:off x="13893800" y="102844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49530</xdr:rowOff>
    </xdr:from>
    <xdr:to>
      <xdr:col>74</xdr:col>
      <xdr:colOff>31750</xdr:colOff>
      <xdr:row>57</xdr:row>
      <xdr:rowOff>151130</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161307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73660</xdr:rowOff>
    </xdr:from>
    <xdr:to>
      <xdr:col>69</xdr:col>
      <xdr:colOff>92075</xdr:colOff>
      <xdr:row>60</xdr:row>
      <xdr:rowOff>96520</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flipV="1">
          <a:off x="13004800" y="103606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72390</xdr:rowOff>
    </xdr:from>
    <xdr:to>
      <xdr:col>69</xdr:col>
      <xdr:colOff>142875</xdr:colOff>
      <xdr:row>58</xdr:row>
      <xdr:rowOff>2540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12717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61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102870</xdr:rowOff>
    </xdr:from>
    <xdr:to>
      <xdr:col>65</xdr:col>
      <xdr:colOff>53975</xdr:colOff>
      <xdr:row>58</xdr:row>
      <xdr:rowOff>33020</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43197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64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162577</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125730</xdr:rowOff>
    </xdr:from>
    <xdr:to>
      <xdr:col>78</xdr:col>
      <xdr:colOff>120650</xdr:colOff>
      <xdr:row>60</xdr:row>
      <xdr:rowOff>55880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1024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40657</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1032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118110</xdr:rowOff>
    </xdr:from>
    <xdr:to>
      <xdr:col>74</xdr:col>
      <xdr:colOff>31750</xdr:colOff>
      <xdr:row>60</xdr:row>
      <xdr:rowOff>48260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1023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33037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22860</xdr:rowOff>
    </xdr:from>
    <xdr:to>
      <xdr:col>69</xdr:col>
      <xdr:colOff>142875</xdr:colOff>
      <xdr:row>60</xdr:row>
      <xdr:rowOff>124460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109237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1039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45720</xdr:rowOff>
    </xdr:from>
    <xdr:to>
      <xdr:col>65</xdr:col>
      <xdr:colOff>53975</xdr:colOff>
      <xdr:row>60</xdr:row>
      <xdr:rowOff>147320</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1033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132097</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1041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令和</a:t>
          </a:r>
          <a:r>
            <a:rPr kumimoji="1" lang="ja-JP" altLang="en-US" sz="1100">
              <a:solidFill>
                <a:sysClr val="windowText" lastClr="000000"/>
              </a:solidFill>
              <a:effectLst/>
              <a:latin typeface="+mn-lt"/>
              <a:ea typeface="+mn-ea"/>
              <a:cs typeface="+mn-cs"/>
            </a:rPr>
            <a:t>２</a:t>
          </a:r>
          <a:r>
            <a:rPr kumimoji="1" lang="ja-JP" altLang="ja-JP" sz="1100">
              <a:solidFill>
                <a:sysClr val="windowText" lastClr="000000"/>
              </a:solidFill>
              <a:effectLst/>
              <a:latin typeface="+mn-lt"/>
              <a:ea typeface="+mn-ea"/>
              <a:cs typeface="+mn-cs"/>
            </a:rPr>
            <a:t>年度は</a:t>
          </a:r>
          <a:r>
            <a:rPr kumimoji="1" lang="ja-JP" altLang="en-US" sz="1100">
              <a:solidFill>
                <a:sysClr val="windowText" lastClr="000000"/>
              </a:solidFill>
              <a:effectLst/>
              <a:latin typeface="+mn-lt"/>
              <a:ea typeface="+mn-ea"/>
              <a:cs typeface="+mn-cs"/>
            </a:rPr>
            <a:t>令和元</a:t>
          </a:r>
          <a:r>
            <a:rPr kumimoji="1" lang="ja-JP" altLang="ja-JP" sz="1100">
              <a:solidFill>
                <a:sysClr val="windowText" lastClr="000000"/>
              </a:solidFill>
              <a:effectLst/>
              <a:latin typeface="+mn-lt"/>
              <a:ea typeface="+mn-ea"/>
              <a:cs typeface="+mn-cs"/>
            </a:rPr>
            <a:t>年度に比べて補助費等の比率が大きくなった。要因は、</a:t>
          </a:r>
          <a:r>
            <a:rPr kumimoji="1" lang="ja-JP" altLang="en-US" sz="1100">
              <a:solidFill>
                <a:sysClr val="windowText" lastClr="000000"/>
              </a:solidFill>
              <a:effectLst/>
              <a:latin typeface="+mn-lt"/>
              <a:ea typeface="+mn-ea"/>
              <a:cs typeface="+mn-cs"/>
            </a:rPr>
            <a:t>新型コロナウイルス感染症対策の特別定額給付金により</a:t>
          </a:r>
          <a:r>
            <a:rPr kumimoji="1" lang="ja-JP" altLang="ja-JP" sz="1100">
              <a:solidFill>
                <a:sysClr val="windowText" lastClr="000000"/>
              </a:solidFill>
              <a:effectLst/>
              <a:latin typeface="+mn-lt"/>
              <a:ea typeface="+mn-ea"/>
              <a:cs typeface="+mn-cs"/>
            </a:rPr>
            <a:t>大幅な増</a:t>
          </a:r>
          <a:r>
            <a:rPr kumimoji="1" lang="ja-JP" altLang="en-US" sz="1100">
              <a:solidFill>
                <a:sysClr val="windowText" lastClr="000000"/>
              </a:solidFill>
              <a:effectLst/>
              <a:latin typeface="+mn-lt"/>
              <a:ea typeface="+mn-ea"/>
              <a:cs typeface="+mn-cs"/>
            </a:rPr>
            <a:t>となったためである</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a:p>
          <a:pPr eaLnBrk="1" fontAlgn="auto" latinLnBrk="0" hangingPunct="1"/>
          <a:r>
            <a:rPr kumimoji="1" lang="ja-JP" altLang="ja-JP" sz="1100" b="0" i="0" baseline="0">
              <a:solidFill>
                <a:sysClr val="windowText" lastClr="000000"/>
              </a:solidFill>
              <a:effectLst/>
              <a:latin typeface="+mn-lt"/>
              <a:ea typeface="+mn-ea"/>
              <a:cs typeface="+mn-cs"/>
            </a:rPr>
            <a:t>　今後とも補助金の見直しに取り組み、その公益性、団体の運営状況、事業内容に応じた補助金のあり方を検討していく。</a:t>
          </a:r>
          <a:endParaRPr lang="ja-JP" altLang="ja-JP" sz="1400">
            <a:solidFill>
              <a:sysClr val="windowText" lastClr="000000"/>
            </a:solidFill>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a:extLst>
            <a:ext uri="{FF2B5EF4-FFF2-40B4-BE49-F238E27FC236}">
              <a16:creationId xmlns:a16="http://schemas.microsoft.com/office/drawing/2014/main" id="{00000000-0008-0000-0400-000033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40132</xdr:rowOff>
    </xdr:from>
    <xdr:to>
      <xdr:col>82</xdr:col>
      <xdr:colOff>107950</xdr:colOff>
      <xdr:row>41</xdr:row>
      <xdr:rowOff>37846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6510000" y="5869432"/>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9923</xdr:rowOff>
    </xdr:from>
    <xdr:ext cx="762000" cy="259045"/>
    <xdr:sp macro="" textlink="">
      <xdr:nvSpPr>
        <xdr:cNvPr id="309" name="補助費等最小値テキスト">
          <a:extLst>
            <a:ext uri="{FF2B5EF4-FFF2-40B4-BE49-F238E27FC236}">
              <a16:creationId xmlns:a16="http://schemas.microsoft.com/office/drawing/2014/main" id="{00000000-0008-0000-0400-000035010000}"/>
            </a:ext>
          </a:extLst>
        </xdr:cNvPr>
        <xdr:cNvSpPr txBox="1"/>
      </xdr:nvSpPr>
      <xdr:spPr>
        <a:xfrm>
          <a:off x="16598900" y="703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37846</xdr:rowOff>
    </xdr:from>
    <xdr:to>
      <xdr:col>82</xdr:col>
      <xdr:colOff>196850</xdr:colOff>
      <xdr:row>41</xdr:row>
      <xdr:rowOff>37846</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706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126509</xdr:rowOff>
    </xdr:from>
    <xdr:ext cx="762000" cy="259045"/>
    <xdr:sp macro="" textlink="">
      <xdr:nvSpPr>
        <xdr:cNvPr id="311" name="補助費等最大値テキスト">
          <a:extLst>
            <a:ext uri="{FF2B5EF4-FFF2-40B4-BE49-F238E27FC236}">
              <a16:creationId xmlns:a16="http://schemas.microsoft.com/office/drawing/2014/main" id="{00000000-0008-0000-0400-000037010000}"/>
            </a:ext>
          </a:extLst>
        </xdr:cNvPr>
        <xdr:cNvSpPr txBox="1"/>
      </xdr:nvSpPr>
      <xdr:spPr>
        <a:xfrm>
          <a:off x="16598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40132</xdr:rowOff>
    </xdr:from>
    <xdr:to>
      <xdr:col>82</xdr:col>
      <xdr:colOff>196850</xdr:colOff>
      <xdr:row>34</xdr:row>
      <xdr:rowOff>40132</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6421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17272</xdr:rowOff>
    </xdr:from>
    <xdr:to>
      <xdr:col>82</xdr:col>
      <xdr:colOff>107950</xdr:colOff>
      <xdr:row>37</xdr:row>
      <xdr:rowOff>161290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5671800" y="6189472"/>
          <a:ext cx="838200" cy="315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31005</xdr:rowOff>
    </xdr:from>
    <xdr:ext cx="762000" cy="259045"/>
    <xdr:sp macro="" textlink="">
      <xdr:nvSpPr>
        <xdr:cNvPr id="314" name="補助費等平均値テキスト">
          <a:extLst>
            <a:ext uri="{FF2B5EF4-FFF2-40B4-BE49-F238E27FC236}">
              <a16:creationId xmlns:a16="http://schemas.microsoft.com/office/drawing/2014/main" id="{00000000-0008-0000-0400-00003A010000}"/>
            </a:ext>
          </a:extLst>
        </xdr:cNvPr>
        <xdr:cNvSpPr txBox="1"/>
      </xdr:nvSpPr>
      <xdr:spPr>
        <a:xfrm>
          <a:off x="16598900" y="6203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14478</xdr:rowOff>
    </xdr:from>
    <xdr:to>
      <xdr:col>82</xdr:col>
      <xdr:colOff>158750</xdr:colOff>
      <xdr:row>37</xdr:row>
      <xdr:rowOff>116078</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64592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161290</xdr:rowOff>
    </xdr:from>
    <xdr:to>
      <xdr:col>78</xdr:col>
      <xdr:colOff>69850</xdr:colOff>
      <xdr:row>36</xdr:row>
      <xdr:rowOff>17272</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4782800" y="616204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131064</xdr:rowOff>
    </xdr:from>
    <xdr:to>
      <xdr:col>78</xdr:col>
      <xdr:colOff>120650</xdr:colOff>
      <xdr:row>37</xdr:row>
      <xdr:rowOff>61214</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5621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45991</xdr:rowOff>
    </xdr:from>
    <xdr:ext cx="7366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290800" y="6389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152146</xdr:rowOff>
    </xdr:from>
    <xdr:to>
      <xdr:col>73</xdr:col>
      <xdr:colOff>180975</xdr:colOff>
      <xdr:row>35</xdr:row>
      <xdr:rowOff>161290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3893800" y="615289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103632</xdr:rowOff>
    </xdr:from>
    <xdr:to>
      <xdr:col>74</xdr:col>
      <xdr:colOff>31750</xdr:colOff>
      <xdr:row>37</xdr:row>
      <xdr:rowOff>33782</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4732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18559</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401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152146</xdr:rowOff>
    </xdr:from>
    <xdr:to>
      <xdr:col>69</xdr:col>
      <xdr:colOff>92075</xdr:colOff>
      <xdr:row>35</xdr:row>
      <xdr:rowOff>161290</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flipV="1">
          <a:off x="13004800" y="615289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94488</xdr:rowOff>
    </xdr:from>
    <xdr:to>
      <xdr:col>69</xdr:col>
      <xdr:colOff>142875</xdr:colOff>
      <xdr:row>37</xdr:row>
      <xdr:rowOff>24638</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3843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9415</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25" name="フローチャート: 判断 324">
          <a:extLst>
            <a:ext uri="{FF2B5EF4-FFF2-40B4-BE49-F238E27FC236}">
              <a16:creationId xmlns:a16="http://schemas.microsoft.com/office/drawing/2014/main" id="{00000000-0008-0000-0400-000045010000}"/>
            </a:ext>
          </a:extLst>
        </xdr:cNvPr>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271</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110490</xdr:rowOff>
    </xdr:from>
    <xdr:to>
      <xdr:col>82</xdr:col>
      <xdr:colOff>158750</xdr:colOff>
      <xdr:row>38</xdr:row>
      <xdr:rowOff>40640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64592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82567</xdr:rowOff>
    </xdr:from>
    <xdr:ext cx="762000" cy="259045"/>
    <xdr:sp macro="" textlink="">
      <xdr:nvSpPr>
        <xdr:cNvPr id="333" name="補助費等該当値テキスト">
          <a:extLst>
            <a:ext uri="{FF2B5EF4-FFF2-40B4-BE49-F238E27FC236}">
              <a16:creationId xmlns:a16="http://schemas.microsoft.com/office/drawing/2014/main" id="{00000000-0008-0000-0400-00004D010000}"/>
            </a:ext>
          </a:extLst>
        </xdr:cNvPr>
        <xdr:cNvSpPr txBox="1"/>
      </xdr:nvSpPr>
      <xdr:spPr>
        <a:xfrm>
          <a:off x="165989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137922</xdr:rowOff>
    </xdr:from>
    <xdr:to>
      <xdr:col>78</xdr:col>
      <xdr:colOff>120650</xdr:colOff>
      <xdr:row>36</xdr:row>
      <xdr:rowOff>68072</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5621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78249</xdr:rowOff>
    </xdr:from>
    <xdr:ext cx="7366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5290800" y="590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110490</xdr:rowOff>
    </xdr:from>
    <xdr:to>
      <xdr:col>74</xdr:col>
      <xdr:colOff>31750</xdr:colOff>
      <xdr:row>36</xdr:row>
      <xdr:rowOff>40640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4732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50817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4401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101346</xdr:rowOff>
    </xdr:from>
    <xdr:to>
      <xdr:col>69</xdr:col>
      <xdr:colOff>142875</xdr:colOff>
      <xdr:row>36</xdr:row>
      <xdr:rowOff>31496</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3843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41673</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3512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110490</xdr:rowOff>
    </xdr:from>
    <xdr:to>
      <xdr:col>65</xdr:col>
      <xdr:colOff>53975</xdr:colOff>
      <xdr:row>36</xdr:row>
      <xdr:rowOff>40640</xdr:rowOff>
    </xdr:to>
    <xdr:sp macro="" textlink="">
      <xdr:nvSpPr>
        <xdr:cNvPr id="340" name="楕円 339">
          <a:extLst>
            <a:ext uri="{FF2B5EF4-FFF2-40B4-BE49-F238E27FC236}">
              <a16:creationId xmlns:a16="http://schemas.microsoft.com/office/drawing/2014/main" id="{00000000-0008-0000-0400-000054010000}"/>
            </a:ext>
          </a:extLst>
        </xdr:cNvPr>
        <xdr:cNvSpPr/>
      </xdr:nvSpPr>
      <xdr:spPr>
        <a:xfrm>
          <a:off x="12954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50817</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12623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近年、石動駅周辺整備事業、統合こども園整備事業や新図書館整備事業といった大型事業を実施したことで経常収支比率が上昇した。今後も</a:t>
          </a:r>
          <a:r>
            <a:rPr kumimoji="1" lang="ja-JP" altLang="en-US" sz="1100">
              <a:solidFill>
                <a:sysClr val="windowText" lastClr="000000"/>
              </a:solidFill>
              <a:effectLst/>
              <a:latin typeface="+mn-lt"/>
              <a:ea typeface="+mn-ea"/>
              <a:cs typeface="+mn-cs"/>
            </a:rPr>
            <a:t>新給食センターの整備や庁舎の耐震化など</a:t>
          </a:r>
          <a:r>
            <a:rPr kumimoji="1" lang="ja-JP" altLang="ja-JP" sz="1100">
              <a:solidFill>
                <a:sysClr val="windowText" lastClr="000000"/>
              </a:solidFill>
              <a:effectLst/>
              <a:latin typeface="+mn-lt"/>
              <a:ea typeface="+mn-ea"/>
              <a:cs typeface="+mn-cs"/>
            </a:rPr>
            <a:t>が予定されており、公債費の</a:t>
          </a:r>
          <a:r>
            <a:rPr kumimoji="1" lang="ja-JP" altLang="en-US" sz="1100">
              <a:solidFill>
                <a:sysClr val="windowText" lastClr="000000"/>
              </a:solidFill>
              <a:effectLst/>
              <a:latin typeface="+mn-lt"/>
              <a:ea typeface="+mn-ea"/>
              <a:cs typeface="+mn-cs"/>
            </a:rPr>
            <a:t>増加</a:t>
          </a:r>
          <a:r>
            <a:rPr kumimoji="1" lang="ja-JP" altLang="ja-JP" sz="1100">
              <a:solidFill>
                <a:sysClr val="windowText" lastClr="000000"/>
              </a:solidFill>
              <a:effectLst/>
              <a:latin typeface="+mn-lt"/>
              <a:ea typeface="+mn-ea"/>
              <a:cs typeface="+mn-cs"/>
            </a:rPr>
            <a:t>が見込まれる。大型事業は実施年次の平準化を図り、将来の公債費負担抑制に努める。</a:t>
          </a:r>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a:extLst>
            <a:ext uri="{FF2B5EF4-FFF2-40B4-BE49-F238E27FC236}">
              <a16:creationId xmlns:a16="http://schemas.microsoft.com/office/drawing/2014/main" id="{00000000-0008-0000-0400-00007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161290</xdr:rowOff>
    </xdr:from>
    <xdr:to>
      <xdr:col>24</xdr:col>
      <xdr:colOff>25400</xdr:colOff>
      <xdr:row>81</xdr:row>
      <xdr:rowOff>153670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4826000" y="1267714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125747</xdr:rowOff>
    </xdr:from>
    <xdr:ext cx="762000" cy="259045"/>
    <xdr:sp macro="" textlink="">
      <xdr:nvSpPr>
        <xdr:cNvPr id="370" name="公債費最小値テキスト">
          <a:extLst>
            <a:ext uri="{FF2B5EF4-FFF2-40B4-BE49-F238E27FC236}">
              <a16:creationId xmlns:a16="http://schemas.microsoft.com/office/drawing/2014/main" id="{00000000-0008-0000-0400-000072010000}"/>
            </a:ext>
          </a:extLst>
        </xdr:cNvPr>
        <xdr:cNvSpPr txBox="1"/>
      </xdr:nvSpPr>
      <xdr:spPr>
        <a:xfrm>
          <a:off x="4914900" y="1401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153670</xdr:rowOff>
    </xdr:from>
    <xdr:to>
      <xdr:col>24</xdr:col>
      <xdr:colOff>114300</xdr:colOff>
      <xdr:row>81</xdr:row>
      <xdr:rowOff>153670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4041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76217</xdr:rowOff>
    </xdr:from>
    <xdr:ext cx="762000" cy="259045"/>
    <xdr:sp macro="" textlink="">
      <xdr:nvSpPr>
        <xdr:cNvPr id="372" name="公債費最大値テキスト">
          <a:extLst>
            <a:ext uri="{FF2B5EF4-FFF2-40B4-BE49-F238E27FC236}">
              <a16:creationId xmlns:a16="http://schemas.microsoft.com/office/drawing/2014/main" id="{00000000-0008-0000-0400-000074010000}"/>
            </a:ext>
          </a:extLst>
        </xdr:cNvPr>
        <xdr:cNvSpPr txBox="1"/>
      </xdr:nvSpPr>
      <xdr:spPr>
        <a:xfrm>
          <a:off x="4914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161290</xdr:rowOff>
    </xdr:from>
    <xdr:to>
      <xdr:col>24</xdr:col>
      <xdr:colOff>114300</xdr:colOff>
      <xdr:row>73</xdr:row>
      <xdr:rowOff>161290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77470</xdr:rowOff>
    </xdr:from>
    <xdr:to>
      <xdr:col>24</xdr:col>
      <xdr:colOff>25400</xdr:colOff>
      <xdr:row>77</xdr:row>
      <xdr:rowOff>100330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3987800" y="132791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158766</xdr:rowOff>
    </xdr:from>
    <xdr:ext cx="762000" cy="259045"/>
    <xdr:sp macro="" textlink="">
      <xdr:nvSpPr>
        <xdr:cNvPr id="375" name="公債費平均値テキスト">
          <a:extLst>
            <a:ext uri="{FF2B5EF4-FFF2-40B4-BE49-F238E27FC236}">
              <a16:creationId xmlns:a16="http://schemas.microsoft.com/office/drawing/2014/main" id="{00000000-0008-0000-0400-000077010000}"/>
            </a:ext>
          </a:extLst>
        </xdr:cNvPr>
        <xdr:cNvSpPr txBox="1"/>
      </xdr:nvSpPr>
      <xdr:spPr>
        <a:xfrm>
          <a:off x="4914900" y="13360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15239</xdr:rowOff>
    </xdr:from>
    <xdr:to>
      <xdr:col>24</xdr:col>
      <xdr:colOff>76200</xdr:colOff>
      <xdr:row>78</xdr:row>
      <xdr:rowOff>116839</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47752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62230</xdr:rowOff>
    </xdr:from>
    <xdr:to>
      <xdr:col>19</xdr:col>
      <xdr:colOff>187325</xdr:colOff>
      <xdr:row>77</xdr:row>
      <xdr:rowOff>77470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3098800" y="132638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15239</xdr:rowOff>
    </xdr:from>
    <xdr:to>
      <xdr:col>20</xdr:col>
      <xdr:colOff>38100</xdr:colOff>
      <xdr:row>78</xdr:row>
      <xdr:rowOff>116839</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9370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101616</xdr:rowOff>
    </xdr:from>
    <xdr:ext cx="7366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606800" y="13474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39370</xdr:rowOff>
    </xdr:from>
    <xdr:to>
      <xdr:col>15</xdr:col>
      <xdr:colOff>98425</xdr:colOff>
      <xdr:row>77</xdr:row>
      <xdr:rowOff>62230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2209800" y="132410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0</xdr:rowOff>
    </xdr:from>
    <xdr:to>
      <xdr:col>15</xdr:col>
      <xdr:colOff>149225</xdr:colOff>
      <xdr:row>78</xdr:row>
      <xdr:rowOff>101600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048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86377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16511</xdr:rowOff>
    </xdr:from>
    <xdr:to>
      <xdr:col>11</xdr:col>
      <xdr:colOff>9525</xdr:colOff>
      <xdr:row>77</xdr:row>
      <xdr:rowOff>39370</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a:off x="1320800" y="132181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22861</xdr:rowOff>
    </xdr:from>
    <xdr:to>
      <xdr:col>11</xdr:col>
      <xdr:colOff>60325</xdr:colOff>
      <xdr:row>78</xdr:row>
      <xdr:rowOff>124461</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2159000" y="133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109238</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30480</xdr:rowOff>
    </xdr:from>
    <xdr:to>
      <xdr:col>6</xdr:col>
      <xdr:colOff>171450</xdr:colOff>
      <xdr:row>78</xdr:row>
      <xdr:rowOff>132080</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1270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116857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49530</xdr:rowOff>
    </xdr:from>
    <xdr:to>
      <xdr:col>24</xdr:col>
      <xdr:colOff>76200</xdr:colOff>
      <xdr:row>77</xdr:row>
      <xdr:rowOff>151130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47752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66057</xdr:rowOff>
    </xdr:from>
    <xdr:ext cx="762000" cy="259045"/>
    <xdr:sp macro="" textlink="">
      <xdr:nvSpPr>
        <xdr:cNvPr id="394" name="公債費該当値テキスト">
          <a:extLst>
            <a:ext uri="{FF2B5EF4-FFF2-40B4-BE49-F238E27FC236}">
              <a16:creationId xmlns:a16="http://schemas.microsoft.com/office/drawing/2014/main" id="{00000000-0008-0000-0400-00008A010000}"/>
            </a:ext>
          </a:extLst>
        </xdr:cNvPr>
        <xdr:cNvSpPr txBox="1"/>
      </xdr:nvSpPr>
      <xdr:spPr>
        <a:xfrm>
          <a:off x="4914900" y="1309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26670</xdr:rowOff>
    </xdr:from>
    <xdr:to>
      <xdr:col>20</xdr:col>
      <xdr:colOff>38100</xdr:colOff>
      <xdr:row>77</xdr:row>
      <xdr:rowOff>128270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9370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138447</xdr:rowOff>
    </xdr:from>
    <xdr:ext cx="7366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3606800" y="1299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11430</xdr:rowOff>
    </xdr:from>
    <xdr:to>
      <xdr:col>15</xdr:col>
      <xdr:colOff>149225</xdr:colOff>
      <xdr:row>77</xdr:row>
      <xdr:rowOff>113030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048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123207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27178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160020</xdr:rowOff>
    </xdr:from>
    <xdr:to>
      <xdr:col>11</xdr:col>
      <xdr:colOff>60325</xdr:colOff>
      <xdr:row>77</xdr:row>
      <xdr:rowOff>90170</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21590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100347</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828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137161</xdr:rowOff>
    </xdr:from>
    <xdr:to>
      <xdr:col>6</xdr:col>
      <xdr:colOff>171450</xdr:colOff>
      <xdr:row>77</xdr:row>
      <xdr:rowOff>67311</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1270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77487</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939800" y="1293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ysClr val="windowText" lastClr="000000"/>
              </a:solidFill>
              <a:effectLst/>
              <a:latin typeface="+mn-lt"/>
              <a:ea typeface="+mn-ea"/>
              <a:cs typeface="+mn-cs"/>
            </a:rPr>
            <a:t>令和</a:t>
          </a:r>
          <a:r>
            <a:rPr kumimoji="1" lang="ja-JP" altLang="en-US" sz="1100" b="0" i="0" baseline="0">
              <a:solidFill>
                <a:sysClr val="windowText" lastClr="000000"/>
              </a:solidFill>
              <a:effectLst/>
              <a:latin typeface="+mn-lt"/>
              <a:ea typeface="+mn-ea"/>
              <a:cs typeface="+mn-cs"/>
            </a:rPr>
            <a:t>２</a:t>
          </a:r>
          <a:r>
            <a:rPr kumimoji="1" lang="ja-JP" altLang="ja-JP" sz="1100" b="0" i="0" baseline="0">
              <a:solidFill>
                <a:sysClr val="windowText" lastClr="000000"/>
              </a:solidFill>
              <a:effectLst/>
              <a:latin typeface="+mn-lt"/>
              <a:ea typeface="+mn-ea"/>
              <a:cs typeface="+mn-cs"/>
            </a:rPr>
            <a:t>年度は前年度に比べて比率が微</a:t>
          </a:r>
          <a:r>
            <a:rPr kumimoji="1" lang="ja-JP" altLang="en-US" sz="1100" b="0" i="0" baseline="0">
              <a:solidFill>
                <a:sysClr val="windowText" lastClr="000000"/>
              </a:solidFill>
              <a:effectLst/>
              <a:latin typeface="+mn-lt"/>
              <a:ea typeface="+mn-ea"/>
              <a:cs typeface="+mn-cs"/>
            </a:rPr>
            <a:t>増</a:t>
          </a:r>
          <a:r>
            <a:rPr kumimoji="1" lang="ja-JP" altLang="ja-JP" sz="1100" b="0" i="0" baseline="0">
              <a:solidFill>
                <a:sysClr val="windowText" lastClr="000000"/>
              </a:solidFill>
              <a:effectLst/>
              <a:latin typeface="+mn-lt"/>
              <a:ea typeface="+mn-ea"/>
              <a:cs typeface="+mn-cs"/>
            </a:rPr>
            <a:t>し</a:t>
          </a:r>
          <a:r>
            <a:rPr kumimoji="1" lang="ja-JP" altLang="en-US" sz="1100" b="0" i="0" baseline="0">
              <a:solidFill>
                <a:sysClr val="windowText" lastClr="000000"/>
              </a:solidFill>
              <a:effectLst/>
              <a:latin typeface="+mn-lt"/>
              <a:ea typeface="+mn-ea"/>
              <a:cs typeface="+mn-cs"/>
            </a:rPr>
            <a:t>たが</a:t>
          </a:r>
          <a:r>
            <a:rPr kumimoji="1" lang="ja-JP" altLang="ja-JP" sz="1100" b="0" i="0" baseline="0">
              <a:solidFill>
                <a:sysClr val="windowText" lastClr="000000"/>
              </a:solidFill>
              <a:effectLst/>
              <a:latin typeface="+mn-lt"/>
              <a:ea typeface="+mn-ea"/>
              <a:cs typeface="+mn-cs"/>
            </a:rPr>
            <a:t>、類似団体平均より低い比率を保っており、人件費等の比率が類似団体比率を下回っていることが理由である。</a:t>
          </a:r>
          <a:endParaRPr lang="ja-JP" altLang="ja-JP" sz="1400">
            <a:solidFill>
              <a:sysClr val="windowText" lastClr="000000"/>
            </a:solidFill>
            <a:effectLst/>
          </a:endParaRPr>
        </a:p>
        <a:p>
          <a:pPr eaLnBrk="1" fontAlgn="auto" latinLnBrk="0" hangingPunct="1"/>
          <a:r>
            <a:rPr kumimoji="1" lang="ja-JP" altLang="ja-JP" sz="1100" b="0" i="0" baseline="0">
              <a:solidFill>
                <a:sysClr val="windowText" lastClr="000000"/>
              </a:solidFill>
              <a:effectLst/>
              <a:latin typeface="+mn-lt"/>
              <a:ea typeface="+mn-ea"/>
              <a:cs typeface="+mn-cs"/>
            </a:rPr>
            <a:t>　一方で当市の推移に着目した場合、平成</a:t>
          </a:r>
          <a:r>
            <a:rPr kumimoji="1" lang="en-US" altLang="ja-JP" sz="1100" b="0" i="0" baseline="0">
              <a:solidFill>
                <a:sysClr val="windowText" lastClr="000000"/>
              </a:solidFill>
              <a:effectLst/>
              <a:latin typeface="+mn-lt"/>
              <a:ea typeface="+mn-ea"/>
              <a:cs typeface="+mn-cs"/>
            </a:rPr>
            <a:t>28</a:t>
          </a:r>
          <a:r>
            <a:rPr kumimoji="1" lang="ja-JP" altLang="ja-JP" sz="1100" b="0" i="0" baseline="0">
              <a:solidFill>
                <a:sysClr val="windowText" lastClr="000000"/>
              </a:solidFill>
              <a:effectLst/>
              <a:latin typeface="+mn-lt"/>
              <a:ea typeface="+mn-ea"/>
              <a:cs typeface="+mn-cs"/>
            </a:rPr>
            <a:t>年度から増加傾向が続いている。</a:t>
          </a:r>
          <a:endParaRPr kumimoji="1" lang="en-US" altLang="ja-JP" sz="1100" b="0" i="0" baseline="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baseline="0">
              <a:solidFill>
                <a:sysClr val="windowText" lastClr="000000"/>
              </a:solidFill>
              <a:effectLst/>
              <a:latin typeface="+mn-lt"/>
              <a:ea typeface="+mn-ea"/>
              <a:cs typeface="+mn-cs"/>
            </a:rPr>
            <a:t>    </a:t>
          </a:r>
          <a:r>
            <a:rPr kumimoji="1" lang="ja-JP" altLang="en-US" sz="1100" b="0" i="0" baseline="0">
              <a:solidFill>
                <a:sysClr val="windowText" lastClr="000000"/>
              </a:solidFill>
              <a:effectLst/>
              <a:latin typeface="+mn-lt"/>
              <a:ea typeface="+mn-ea"/>
              <a:cs typeface="+mn-cs"/>
            </a:rPr>
            <a:t>引き続き、</a:t>
          </a:r>
          <a:r>
            <a:rPr kumimoji="1" lang="ja-JP" altLang="ja-JP" sz="1100" b="0" i="0" baseline="0">
              <a:solidFill>
                <a:sysClr val="windowText" lastClr="000000"/>
              </a:solidFill>
              <a:effectLst/>
              <a:latin typeface="+mn-lt"/>
              <a:ea typeface="+mn-ea"/>
              <a:cs typeface="+mn-cs"/>
            </a:rPr>
            <a:t>事業内容の見直しも進め、経常経費の減に努める。</a:t>
          </a:r>
          <a:endParaRPr lang="ja-JP" altLang="ja-JP">
            <a:solidFill>
              <a:sysClr val="windowText" lastClr="000000"/>
            </a:solidFill>
            <a:effectLst/>
          </a:endParaRPr>
        </a:p>
        <a:p>
          <a:pPr eaLnBrk="1" fontAlgn="auto" latinLnBrk="0" hangingPunct="1"/>
          <a:r>
            <a:rPr kumimoji="1" lang="ja-JP" altLang="en-US" sz="1100" b="0" i="0" baseline="0">
              <a:solidFill>
                <a:sysClr val="windowText" lastClr="000000"/>
              </a:solidFill>
              <a:effectLst/>
              <a:latin typeface="+mn-lt"/>
              <a:ea typeface="+mn-ea"/>
              <a:cs typeface="+mn-cs"/>
            </a:rPr>
            <a:t>　　　　　 </a:t>
          </a:r>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a:extLst>
            <a:ext uri="{FF2B5EF4-FFF2-40B4-BE49-F238E27FC236}">
              <a16:creationId xmlns:a16="http://schemas.microsoft.com/office/drawing/2014/main" id="{00000000-0008-0000-0400-0000A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xdr:rowOff>
    </xdr:from>
    <xdr:to>
      <xdr:col>82</xdr:col>
      <xdr:colOff>107950</xdr:colOff>
      <xdr:row>80</xdr:row>
      <xdr:rowOff>49276</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6510000" y="12700000"/>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21353</xdr:rowOff>
    </xdr:from>
    <xdr:ext cx="762000" cy="259045"/>
    <xdr:sp macro="" textlink="">
      <xdr:nvSpPr>
        <xdr:cNvPr id="429" name="公債費以外最小値テキスト">
          <a:extLst>
            <a:ext uri="{FF2B5EF4-FFF2-40B4-BE49-F238E27FC236}">
              <a16:creationId xmlns:a16="http://schemas.microsoft.com/office/drawing/2014/main" id="{00000000-0008-0000-0400-0000AD010000}"/>
            </a:ext>
          </a:extLst>
        </xdr:cNvPr>
        <xdr:cNvSpPr txBox="1"/>
      </xdr:nvSpPr>
      <xdr:spPr>
        <a:xfrm>
          <a:off x="16598900" y="1373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49276</xdr:rowOff>
    </xdr:from>
    <xdr:to>
      <xdr:col>82</xdr:col>
      <xdr:colOff>196850</xdr:colOff>
      <xdr:row>80</xdr:row>
      <xdr:rowOff>49276</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99077</xdr:rowOff>
    </xdr:from>
    <xdr:ext cx="762000" cy="259045"/>
    <xdr:sp macro="" textlink="">
      <xdr:nvSpPr>
        <xdr:cNvPr id="431" name="公債費以外最大値テキスト">
          <a:extLst>
            <a:ext uri="{FF2B5EF4-FFF2-40B4-BE49-F238E27FC236}">
              <a16:creationId xmlns:a16="http://schemas.microsoft.com/office/drawing/2014/main" id="{00000000-0008-0000-0400-0000AF010000}"/>
            </a:ext>
          </a:extLst>
        </xdr:cNvPr>
        <xdr:cNvSpPr txBox="1"/>
      </xdr:nvSpPr>
      <xdr:spPr>
        <a:xfrm>
          <a:off x="16598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xdr:rowOff>
    </xdr:from>
    <xdr:to>
      <xdr:col>82</xdr:col>
      <xdr:colOff>196850</xdr:colOff>
      <xdr:row>74</xdr:row>
      <xdr:rowOff>12700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136144</xdr:rowOff>
    </xdr:from>
    <xdr:to>
      <xdr:col>82</xdr:col>
      <xdr:colOff>107950</xdr:colOff>
      <xdr:row>76</xdr:row>
      <xdr:rowOff>145287</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5671800" y="13166344"/>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121429</xdr:rowOff>
    </xdr:from>
    <xdr:ext cx="762000" cy="259045"/>
    <xdr:sp macro="" textlink="">
      <xdr:nvSpPr>
        <xdr:cNvPr id="434" name="公債費以外平均値テキスト">
          <a:extLst>
            <a:ext uri="{FF2B5EF4-FFF2-40B4-BE49-F238E27FC236}">
              <a16:creationId xmlns:a16="http://schemas.microsoft.com/office/drawing/2014/main" id="{00000000-0008-0000-0400-0000B2010000}"/>
            </a:ext>
          </a:extLst>
        </xdr:cNvPr>
        <xdr:cNvSpPr txBox="1"/>
      </xdr:nvSpPr>
      <xdr:spPr>
        <a:xfrm>
          <a:off x="16598900" y="13151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149352</xdr:rowOff>
    </xdr:from>
    <xdr:to>
      <xdr:col>82</xdr:col>
      <xdr:colOff>158750</xdr:colOff>
      <xdr:row>77</xdr:row>
      <xdr:rowOff>79502</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64592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136144</xdr:rowOff>
    </xdr:from>
    <xdr:to>
      <xdr:col>78</xdr:col>
      <xdr:colOff>69850</xdr:colOff>
      <xdr:row>76</xdr:row>
      <xdr:rowOff>154432</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4782800" y="1316634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28194</xdr:rowOff>
    </xdr:from>
    <xdr:to>
      <xdr:col>78</xdr:col>
      <xdr:colOff>120650</xdr:colOff>
      <xdr:row>77</xdr:row>
      <xdr:rowOff>129794</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5621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114571</xdr:rowOff>
    </xdr:from>
    <xdr:ext cx="7366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290800" y="13316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136144</xdr:rowOff>
    </xdr:from>
    <xdr:to>
      <xdr:col>73</xdr:col>
      <xdr:colOff>180975</xdr:colOff>
      <xdr:row>76</xdr:row>
      <xdr:rowOff>154432</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893800" y="1316634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5335</xdr:rowOff>
    </xdr:from>
    <xdr:to>
      <xdr:col>74</xdr:col>
      <xdr:colOff>31750</xdr:colOff>
      <xdr:row>77</xdr:row>
      <xdr:rowOff>106935</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4732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91712</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72137</xdr:rowOff>
    </xdr:from>
    <xdr:to>
      <xdr:col>69</xdr:col>
      <xdr:colOff>92075</xdr:colOff>
      <xdr:row>76</xdr:row>
      <xdr:rowOff>136144</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a:off x="13004800" y="13102337"/>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82566</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512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121920</xdr:rowOff>
    </xdr:from>
    <xdr:to>
      <xdr:col>65</xdr:col>
      <xdr:colOff>53975</xdr:colOff>
      <xdr:row>77</xdr:row>
      <xdr:rowOff>52070</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2954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36847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623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94487</xdr:rowOff>
    </xdr:from>
    <xdr:to>
      <xdr:col>82</xdr:col>
      <xdr:colOff>158750</xdr:colOff>
      <xdr:row>77</xdr:row>
      <xdr:rowOff>24637</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64592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111014</xdr:rowOff>
    </xdr:from>
    <xdr:ext cx="762000" cy="259045"/>
    <xdr:sp macro="" textlink="">
      <xdr:nvSpPr>
        <xdr:cNvPr id="453" name="公債費以外該当値テキスト">
          <a:extLst>
            <a:ext uri="{FF2B5EF4-FFF2-40B4-BE49-F238E27FC236}">
              <a16:creationId xmlns:a16="http://schemas.microsoft.com/office/drawing/2014/main" id="{00000000-0008-0000-0400-0000C5010000}"/>
            </a:ext>
          </a:extLst>
        </xdr:cNvPr>
        <xdr:cNvSpPr txBox="1"/>
      </xdr:nvSpPr>
      <xdr:spPr>
        <a:xfrm>
          <a:off x="16598900" y="12969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85344</xdr:rowOff>
    </xdr:from>
    <xdr:to>
      <xdr:col>78</xdr:col>
      <xdr:colOff>120650</xdr:colOff>
      <xdr:row>77</xdr:row>
      <xdr:rowOff>15494</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5621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25671</xdr:rowOff>
    </xdr:from>
    <xdr:ext cx="7366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5290800" y="12884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103632</xdr:rowOff>
    </xdr:from>
    <xdr:to>
      <xdr:col>74</xdr:col>
      <xdr:colOff>31750</xdr:colOff>
      <xdr:row>77</xdr:row>
      <xdr:rowOff>33782</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4732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43959</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4401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85344</xdr:rowOff>
    </xdr:from>
    <xdr:to>
      <xdr:col>69</xdr:col>
      <xdr:colOff>142875</xdr:colOff>
      <xdr:row>77</xdr:row>
      <xdr:rowOff>15494</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3843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25671</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3512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21337</xdr:rowOff>
    </xdr:from>
    <xdr:to>
      <xdr:col>65</xdr:col>
      <xdr:colOff>53975</xdr:colOff>
      <xdr:row>76</xdr:row>
      <xdr:rowOff>122937</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2954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133113</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2623800" y="1282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富山県小矢部市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8155</xdr:rowOff>
    </xdr:from>
    <xdr:to>
      <xdr:col>29</xdr:col>
      <xdr:colOff>127000</xdr:colOff>
      <xdr:row>19</xdr:row>
      <xdr:rowOff>110666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41730"/>
          <a:ext cx="0" cy="14741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82743</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87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110666</xdr:rowOff>
    </xdr:from>
    <xdr:to>
      <xdr:col>30</xdr:col>
      <xdr:colOff>25400</xdr:colOff>
      <xdr:row>19</xdr:row>
      <xdr:rowOff>110666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158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94532</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85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8155</xdr:rowOff>
    </xdr:from>
    <xdr:to>
      <xdr:col>30</xdr:col>
      <xdr:colOff>25400</xdr:colOff>
      <xdr:row>11</xdr:row>
      <xdr:rowOff>8155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417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104543</xdr:rowOff>
    </xdr:from>
    <xdr:to>
      <xdr:col>29</xdr:col>
      <xdr:colOff>127000</xdr:colOff>
      <xdr:row>16</xdr:row>
      <xdr:rowOff>170069</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895368"/>
          <a:ext cx="647700" cy="655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109001</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5569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92474</xdr:rowOff>
    </xdr:from>
    <xdr:to>
      <xdr:col>29</xdr:col>
      <xdr:colOff>177800</xdr:colOff>
      <xdr:row>16</xdr:row>
      <xdr:rowOff>22624</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7118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170069</xdr:rowOff>
    </xdr:from>
    <xdr:to>
      <xdr:col>26</xdr:col>
      <xdr:colOff>50800</xdr:colOff>
      <xdr:row>17</xdr:row>
      <xdr:rowOff>17413</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960894"/>
          <a:ext cx="698500" cy="187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855</xdr:rowOff>
    </xdr:from>
    <xdr:to>
      <xdr:col>26</xdr:col>
      <xdr:colOff>101600</xdr:colOff>
      <xdr:row>16</xdr:row>
      <xdr:rowOff>102455</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7916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112632</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56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12254</xdr:rowOff>
    </xdr:from>
    <xdr:to>
      <xdr:col>22</xdr:col>
      <xdr:colOff>114300</xdr:colOff>
      <xdr:row>17</xdr:row>
      <xdr:rowOff>17413</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2974529"/>
          <a:ext cx="698500" cy="51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25413</xdr:rowOff>
    </xdr:from>
    <xdr:to>
      <xdr:col>22</xdr:col>
      <xdr:colOff>165100</xdr:colOff>
      <xdr:row>16</xdr:row>
      <xdr:rowOff>127013</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8162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137190</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585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12254</xdr:rowOff>
    </xdr:from>
    <xdr:to>
      <xdr:col>18</xdr:col>
      <xdr:colOff>177800</xdr:colOff>
      <xdr:row>17</xdr:row>
      <xdr:rowOff>49205</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974529"/>
          <a:ext cx="698500" cy="369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40206</xdr:rowOff>
    </xdr:from>
    <xdr:to>
      <xdr:col>19</xdr:col>
      <xdr:colOff>38100</xdr:colOff>
      <xdr:row>16</xdr:row>
      <xdr:rowOff>141806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8310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151983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599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57727</xdr:rowOff>
    </xdr:from>
    <xdr:to>
      <xdr:col>15</xdr:col>
      <xdr:colOff>101600</xdr:colOff>
      <xdr:row>16</xdr:row>
      <xdr:rowOff>159327</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8485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169504</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617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53743</xdr:rowOff>
    </xdr:from>
    <xdr:to>
      <xdr:col>29</xdr:col>
      <xdr:colOff>177800</xdr:colOff>
      <xdr:row>16</xdr:row>
      <xdr:rowOff>155343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8445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25820</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816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119269</xdr:rowOff>
    </xdr:from>
    <xdr:to>
      <xdr:col>26</xdr:col>
      <xdr:colOff>101600</xdr:colOff>
      <xdr:row>17</xdr:row>
      <xdr:rowOff>49419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9100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34196</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996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138063</xdr:rowOff>
    </xdr:from>
    <xdr:to>
      <xdr:col>22</xdr:col>
      <xdr:colOff>165100</xdr:colOff>
      <xdr:row>17</xdr:row>
      <xdr:rowOff>68213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9288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52990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01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132904</xdr:rowOff>
    </xdr:from>
    <xdr:to>
      <xdr:col>19</xdr:col>
      <xdr:colOff>38100</xdr:colOff>
      <xdr:row>17</xdr:row>
      <xdr:rowOff>63054</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9237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47831</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010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169855</xdr:rowOff>
    </xdr:from>
    <xdr:to>
      <xdr:col>15</xdr:col>
      <xdr:colOff>101600</xdr:colOff>
      <xdr:row>17</xdr:row>
      <xdr:rowOff>100005</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9606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84782</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0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74879</xdr:rowOff>
    </xdr:from>
    <xdr:to>
      <xdr:col>29</xdr:col>
      <xdr:colOff>127000</xdr:colOff>
      <xdr:row>38</xdr:row>
      <xdr:rowOff>88801</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342329"/>
          <a:ext cx="0" cy="12140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60878</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28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88801</xdr:rowOff>
    </xdr:from>
    <xdr:to>
      <xdr:col>30</xdr:col>
      <xdr:colOff>25400</xdr:colOff>
      <xdr:row>38</xdr:row>
      <xdr:rowOff>88801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564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161256</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6085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74879</xdr:rowOff>
    </xdr:from>
    <xdr:to>
      <xdr:col>30</xdr:col>
      <xdr:colOff>25400</xdr:colOff>
      <xdr:row>34</xdr:row>
      <xdr:rowOff>74879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3423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37161</xdr:rowOff>
    </xdr:from>
    <xdr:to>
      <xdr:col>29</xdr:col>
      <xdr:colOff>127000</xdr:colOff>
      <xdr:row>35</xdr:row>
      <xdr:rowOff>76136</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6647511"/>
          <a:ext cx="647700" cy="389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317957</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9283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2980</xdr:rowOff>
    </xdr:from>
    <xdr:to>
      <xdr:col>29</xdr:col>
      <xdr:colOff>177800</xdr:colOff>
      <xdr:row>36</xdr:row>
      <xdr:rowOff>104580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56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37161</xdr:rowOff>
    </xdr:from>
    <xdr:to>
      <xdr:col>26</xdr:col>
      <xdr:colOff>50800</xdr:colOff>
      <xdr:row>35</xdr:row>
      <xdr:rowOff>53756</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6647511"/>
          <a:ext cx="698500" cy="165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333192</xdr:rowOff>
    </xdr:from>
    <xdr:to>
      <xdr:col>26</xdr:col>
      <xdr:colOff>101600</xdr:colOff>
      <xdr:row>36</xdr:row>
      <xdr:rowOff>91892</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4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76669</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029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53756</xdr:rowOff>
    </xdr:from>
    <xdr:to>
      <xdr:col>22</xdr:col>
      <xdr:colOff>114300</xdr:colOff>
      <xdr:row>35</xdr:row>
      <xdr:rowOff>82652</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6664106"/>
          <a:ext cx="698500" cy="288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337284</xdr:rowOff>
    </xdr:from>
    <xdr:to>
      <xdr:col>22</xdr:col>
      <xdr:colOff>165100</xdr:colOff>
      <xdr:row>36</xdr:row>
      <xdr:rowOff>95984</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476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80761</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03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81760</xdr:rowOff>
    </xdr:from>
    <xdr:to>
      <xdr:col>18</xdr:col>
      <xdr:colOff>177800</xdr:colOff>
      <xdr:row>35</xdr:row>
      <xdr:rowOff>82652</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6692110"/>
          <a:ext cx="698500" cy="8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320413</xdr:rowOff>
    </xdr:from>
    <xdr:to>
      <xdr:col>19</xdr:col>
      <xdr:colOff>38100</xdr:colOff>
      <xdr:row>36</xdr:row>
      <xdr:rowOff>79113</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307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63890</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017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299039</xdr:rowOff>
    </xdr:from>
    <xdr:to>
      <xdr:col>15</xdr:col>
      <xdr:colOff>101600</xdr:colOff>
      <xdr:row>36</xdr:row>
      <xdr:rowOff>57739</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093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42516</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995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25336</xdr:rowOff>
    </xdr:from>
    <xdr:to>
      <xdr:col>29</xdr:col>
      <xdr:colOff>177800</xdr:colOff>
      <xdr:row>35</xdr:row>
      <xdr:rowOff>126936</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6356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213313</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480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329261</xdr:rowOff>
    </xdr:from>
    <xdr:to>
      <xdr:col>26</xdr:col>
      <xdr:colOff>101600</xdr:colOff>
      <xdr:row>35</xdr:row>
      <xdr:rowOff>87961</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5967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98137</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3655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2956</xdr:rowOff>
    </xdr:from>
    <xdr:to>
      <xdr:col>22</xdr:col>
      <xdr:colOff>165100</xdr:colOff>
      <xdr:row>35</xdr:row>
      <xdr:rowOff>104556</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6133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114733</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382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31852</xdr:rowOff>
    </xdr:from>
    <xdr:to>
      <xdr:col>19</xdr:col>
      <xdr:colOff>38100</xdr:colOff>
      <xdr:row>35</xdr:row>
      <xdr:rowOff>133452</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6422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143629</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411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30960</xdr:rowOff>
    </xdr:from>
    <xdr:to>
      <xdr:col>15</xdr:col>
      <xdr:colOff>101600</xdr:colOff>
      <xdr:row>35</xdr:row>
      <xdr:rowOff>132560</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6413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142737</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410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富山県小矢部市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29,459
28,911
134.07
18,825,208
18,445,790
325,083
8,668,393
18,656,146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14.9
196.7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119665</xdr:rowOff>
    </xdr:from>
    <xdr:to>
      <xdr:col>24</xdr:col>
      <xdr:colOff>62865</xdr:colOff>
      <xdr:row>39</xdr:row>
      <xdr:rowOff>76166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63165"/>
          <a:ext cx="1270" cy="1499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79993</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6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76166</xdr:rowOff>
    </xdr:from>
    <xdr:to>
      <xdr:col>24</xdr:col>
      <xdr:colOff>152400</xdr:colOff>
      <xdr:row>39</xdr:row>
      <xdr:rowOff>76166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62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66342</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38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119665</xdr:rowOff>
    </xdr:from>
    <xdr:to>
      <xdr:col>24</xdr:col>
      <xdr:colOff>152400</xdr:colOff>
      <xdr:row>30</xdr:row>
      <xdr:rowOff>119665</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63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43214</xdr:rowOff>
    </xdr:from>
    <xdr:to>
      <xdr:col>24</xdr:col>
      <xdr:colOff>63500</xdr:colOff>
      <xdr:row>37</xdr:row>
      <xdr:rowOff>22232</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215414"/>
          <a:ext cx="838200" cy="150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46887</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876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24010</xdr:rowOff>
    </xdr:from>
    <xdr:to>
      <xdr:col>24</xdr:col>
      <xdr:colOff>114300</xdr:colOff>
      <xdr:row>35</xdr:row>
      <xdr:rowOff>125610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2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22232</xdr:rowOff>
    </xdr:from>
    <xdr:to>
      <xdr:col>19</xdr:col>
      <xdr:colOff>177800</xdr:colOff>
      <xdr:row>37</xdr:row>
      <xdr:rowOff>47084</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365882"/>
          <a:ext cx="889000" cy="24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62285</xdr:rowOff>
    </xdr:from>
    <xdr:to>
      <xdr:col>20</xdr:col>
      <xdr:colOff>38100</xdr:colOff>
      <xdr:row>36</xdr:row>
      <xdr:rowOff>163885</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23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8962</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009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38593</xdr:rowOff>
    </xdr:from>
    <xdr:to>
      <xdr:col>15</xdr:col>
      <xdr:colOff>50800</xdr:colOff>
      <xdr:row>37</xdr:row>
      <xdr:rowOff>47084</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382243"/>
          <a:ext cx="889000" cy="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79952</xdr:rowOff>
    </xdr:from>
    <xdr:to>
      <xdr:col>15</xdr:col>
      <xdr:colOff>101600</xdr:colOff>
      <xdr:row>37</xdr:row>
      <xdr:rowOff>10102</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25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26629</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02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38593</xdr:rowOff>
    </xdr:from>
    <xdr:to>
      <xdr:col>10</xdr:col>
      <xdr:colOff>114300</xdr:colOff>
      <xdr:row>37</xdr:row>
      <xdr:rowOff>79186</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382243"/>
          <a:ext cx="889000" cy="40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88900</xdr:rowOff>
    </xdr:from>
    <xdr:to>
      <xdr:col>10</xdr:col>
      <xdr:colOff>165100</xdr:colOff>
      <xdr:row>37</xdr:row>
      <xdr:rowOff>19050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35577</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03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103024</xdr:rowOff>
    </xdr:from>
    <xdr:to>
      <xdr:col>6</xdr:col>
      <xdr:colOff>38100</xdr:colOff>
      <xdr:row>37</xdr:row>
      <xdr:rowOff>33174</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75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49701</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050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163864</xdr:rowOff>
    </xdr:from>
    <xdr:to>
      <xdr:col>24</xdr:col>
      <xdr:colOff>114300</xdr:colOff>
      <xdr:row>36</xdr:row>
      <xdr:rowOff>94014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16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142291</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143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142882</xdr:rowOff>
    </xdr:from>
    <xdr:to>
      <xdr:col>20</xdr:col>
      <xdr:colOff>38100</xdr:colOff>
      <xdr:row>37</xdr:row>
      <xdr:rowOff>73032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315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64159</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407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167734</xdr:rowOff>
    </xdr:from>
    <xdr:to>
      <xdr:col>15</xdr:col>
      <xdr:colOff>101600</xdr:colOff>
      <xdr:row>37</xdr:row>
      <xdr:rowOff>97884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339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89011</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432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159243</xdr:rowOff>
    </xdr:from>
    <xdr:to>
      <xdr:col>10</xdr:col>
      <xdr:colOff>165100</xdr:colOff>
      <xdr:row>37</xdr:row>
      <xdr:rowOff>89393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33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80520</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424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28386</xdr:rowOff>
    </xdr:from>
    <xdr:to>
      <xdr:col>6</xdr:col>
      <xdr:colOff>38100</xdr:colOff>
      <xdr:row>37</xdr:row>
      <xdr:rowOff>129986</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372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121113</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464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76127</xdr:rowOff>
    </xdr:from>
    <xdr:to>
      <xdr:col>24</xdr:col>
      <xdr:colOff>62865</xdr:colOff>
      <xdr:row>58</xdr:row>
      <xdr:rowOff>51613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648627"/>
          <a:ext cx="1270" cy="1347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55440</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999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51613</xdr:rowOff>
    </xdr:from>
    <xdr:to>
      <xdr:col>24</xdr:col>
      <xdr:colOff>152400</xdr:colOff>
      <xdr:row>58</xdr:row>
      <xdr:rowOff>51613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9995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22804</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423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76127</xdr:rowOff>
    </xdr:from>
    <xdr:to>
      <xdr:col>24</xdr:col>
      <xdr:colOff>152400</xdr:colOff>
      <xdr:row>50</xdr:row>
      <xdr:rowOff>76127</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64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168144</xdr:rowOff>
    </xdr:from>
    <xdr:to>
      <xdr:col>24</xdr:col>
      <xdr:colOff>63500</xdr:colOff>
      <xdr:row>57</xdr:row>
      <xdr:rowOff>19772</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3797300" y="9769344"/>
          <a:ext cx="838200" cy="23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107825</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5375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84948</xdr:rowOff>
    </xdr:from>
    <xdr:to>
      <xdr:col>24</xdr:col>
      <xdr:colOff>114300</xdr:colOff>
      <xdr:row>57</xdr:row>
      <xdr:rowOff>15098</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68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165064</xdr:rowOff>
    </xdr:from>
    <xdr:to>
      <xdr:col>19</xdr:col>
      <xdr:colOff>177800</xdr:colOff>
      <xdr:row>56</xdr:row>
      <xdr:rowOff>168144</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2908300" y="9766264"/>
          <a:ext cx="889000" cy="3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92732</xdr:rowOff>
    </xdr:from>
    <xdr:to>
      <xdr:col>20</xdr:col>
      <xdr:colOff>38100</xdr:colOff>
      <xdr:row>57</xdr:row>
      <xdr:rowOff>22882</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69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39409</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46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165064</xdr:rowOff>
    </xdr:from>
    <xdr:to>
      <xdr:col>15</xdr:col>
      <xdr:colOff>50800</xdr:colOff>
      <xdr:row>57</xdr:row>
      <xdr:rowOff>18825</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766264"/>
          <a:ext cx="889000" cy="25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140226</xdr:rowOff>
    </xdr:from>
    <xdr:to>
      <xdr:col>15</xdr:col>
      <xdr:colOff>101600</xdr:colOff>
      <xdr:row>57</xdr:row>
      <xdr:rowOff>70376</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74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61503</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83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18825</xdr:rowOff>
    </xdr:from>
    <xdr:to>
      <xdr:col>10</xdr:col>
      <xdr:colOff>114300</xdr:colOff>
      <xdr:row>57</xdr:row>
      <xdr:rowOff>60234</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791475"/>
          <a:ext cx="889000" cy="41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122700</xdr:rowOff>
    </xdr:from>
    <xdr:to>
      <xdr:col>10</xdr:col>
      <xdr:colOff>165100</xdr:colOff>
      <xdr:row>57</xdr:row>
      <xdr:rowOff>52850</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72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69377</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499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132780</xdr:rowOff>
    </xdr:from>
    <xdr:to>
      <xdr:col>6</xdr:col>
      <xdr:colOff>38100</xdr:colOff>
      <xdr:row>57</xdr:row>
      <xdr:rowOff>62930</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73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79457</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50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140422</xdr:rowOff>
    </xdr:from>
    <xdr:to>
      <xdr:col>24</xdr:col>
      <xdr:colOff>114300</xdr:colOff>
      <xdr:row>57</xdr:row>
      <xdr:rowOff>70572</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741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118849</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72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117344</xdr:rowOff>
    </xdr:from>
    <xdr:to>
      <xdr:col>20</xdr:col>
      <xdr:colOff>38100</xdr:colOff>
      <xdr:row>57</xdr:row>
      <xdr:rowOff>47494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71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38621</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811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114264</xdr:rowOff>
    </xdr:from>
    <xdr:to>
      <xdr:col>15</xdr:col>
      <xdr:colOff>101600</xdr:colOff>
      <xdr:row>57</xdr:row>
      <xdr:rowOff>44414</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715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60941</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490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139475</xdr:rowOff>
    </xdr:from>
    <xdr:to>
      <xdr:col>10</xdr:col>
      <xdr:colOff>165100</xdr:colOff>
      <xdr:row>57</xdr:row>
      <xdr:rowOff>69625</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740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60752</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833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9434</xdr:rowOff>
    </xdr:from>
    <xdr:to>
      <xdr:col>6</xdr:col>
      <xdr:colOff>38100</xdr:colOff>
      <xdr:row>57</xdr:row>
      <xdr:rowOff>111034</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782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102161</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9874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79578</xdr:rowOff>
    </xdr:from>
    <xdr:to>
      <xdr:col>24</xdr:col>
      <xdr:colOff>62865</xdr:colOff>
      <xdr:row>78</xdr:row>
      <xdr:rowOff>113959</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081078"/>
          <a:ext cx="1270" cy="1405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117786</xdr:rowOff>
    </xdr:from>
    <xdr:ext cx="469744"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490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113959</xdr:rowOff>
    </xdr:from>
    <xdr:to>
      <xdr:col>24</xdr:col>
      <xdr:colOff>152400</xdr:colOff>
      <xdr:row>78</xdr:row>
      <xdr:rowOff>113959</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487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26255</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85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79578</xdr:rowOff>
    </xdr:from>
    <xdr:to>
      <xdr:col>24</xdr:col>
      <xdr:colOff>152400</xdr:colOff>
      <xdr:row>70</xdr:row>
      <xdr:rowOff>79578</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08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6724</xdr:rowOff>
    </xdr:from>
    <xdr:to>
      <xdr:col>24</xdr:col>
      <xdr:colOff>63500</xdr:colOff>
      <xdr:row>77</xdr:row>
      <xdr:rowOff>166903</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208374"/>
          <a:ext cx="838200" cy="160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53748</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2553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75321</xdr:rowOff>
    </xdr:from>
    <xdr:to>
      <xdr:col>24</xdr:col>
      <xdr:colOff>114300</xdr:colOff>
      <xdr:row>78</xdr:row>
      <xdr:rowOff>5471</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27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124019</xdr:rowOff>
    </xdr:from>
    <xdr:to>
      <xdr:col>19</xdr:col>
      <xdr:colOff>177800</xdr:colOff>
      <xdr:row>77</xdr:row>
      <xdr:rowOff>166903</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908300" y="13325669"/>
          <a:ext cx="889000" cy="42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143901</xdr:rowOff>
    </xdr:from>
    <xdr:to>
      <xdr:col>20</xdr:col>
      <xdr:colOff>38100</xdr:colOff>
      <xdr:row>78</xdr:row>
      <xdr:rowOff>74051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34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65178</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438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162948</xdr:rowOff>
    </xdr:from>
    <xdr:to>
      <xdr:col>15</xdr:col>
      <xdr:colOff>50800</xdr:colOff>
      <xdr:row>77</xdr:row>
      <xdr:rowOff>124019</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3193148"/>
          <a:ext cx="889000" cy="132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132883</xdr:rowOff>
    </xdr:from>
    <xdr:to>
      <xdr:col>15</xdr:col>
      <xdr:colOff>101600</xdr:colOff>
      <xdr:row>78</xdr:row>
      <xdr:rowOff>63033</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334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54160</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427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162948</xdr:rowOff>
    </xdr:from>
    <xdr:to>
      <xdr:col>10</xdr:col>
      <xdr:colOff>114300</xdr:colOff>
      <xdr:row>77</xdr:row>
      <xdr:rowOff>114646</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193148"/>
          <a:ext cx="889000" cy="123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95576</xdr:rowOff>
    </xdr:from>
    <xdr:to>
      <xdr:col>10</xdr:col>
      <xdr:colOff>165100</xdr:colOff>
      <xdr:row>78</xdr:row>
      <xdr:rowOff>25726</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16853</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389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130665</xdr:rowOff>
    </xdr:from>
    <xdr:to>
      <xdr:col>6</xdr:col>
      <xdr:colOff>38100</xdr:colOff>
      <xdr:row>78</xdr:row>
      <xdr:rowOff>60815</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32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51942</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425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127374</xdr:rowOff>
    </xdr:from>
    <xdr:to>
      <xdr:col>24</xdr:col>
      <xdr:colOff>114300</xdr:colOff>
      <xdr:row>77</xdr:row>
      <xdr:rowOff>57524</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157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150251</xdr:rowOff>
    </xdr:from>
    <xdr:ext cx="534377"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009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116103</xdr:rowOff>
    </xdr:from>
    <xdr:to>
      <xdr:col>20</xdr:col>
      <xdr:colOff>38100</xdr:colOff>
      <xdr:row>78</xdr:row>
      <xdr:rowOff>46253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317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62780</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092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73219</xdr:rowOff>
    </xdr:from>
    <xdr:to>
      <xdr:col>15</xdr:col>
      <xdr:colOff>101600</xdr:colOff>
      <xdr:row>78</xdr:row>
      <xdr:rowOff>3369</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274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19896</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050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112148</xdr:rowOff>
    </xdr:from>
    <xdr:to>
      <xdr:col>10</xdr:col>
      <xdr:colOff>165100</xdr:colOff>
      <xdr:row>77</xdr:row>
      <xdr:rowOff>42298</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142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58826</xdr:rowOff>
    </xdr:from>
    <xdr:ext cx="534377"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52111" y="1291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63846</xdr:rowOff>
    </xdr:from>
    <xdr:to>
      <xdr:col>6</xdr:col>
      <xdr:colOff>38100</xdr:colOff>
      <xdr:row>77</xdr:row>
      <xdr:rowOff>165446</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265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10523</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040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130270</xdr:rowOff>
    </xdr:from>
    <xdr:to>
      <xdr:col>24</xdr:col>
      <xdr:colOff>62865</xdr:colOff>
      <xdr:row>97</xdr:row>
      <xdr:rowOff>113012</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389320"/>
          <a:ext cx="1270" cy="1354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116839</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674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113012</xdr:rowOff>
    </xdr:from>
    <xdr:to>
      <xdr:col>24</xdr:col>
      <xdr:colOff>152400</xdr:colOff>
      <xdr:row>97</xdr:row>
      <xdr:rowOff>113012</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6743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76947</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164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130270</xdr:rowOff>
    </xdr:from>
    <xdr:to>
      <xdr:col>24</xdr:col>
      <xdr:colOff>152400</xdr:colOff>
      <xdr:row>89</xdr:row>
      <xdr:rowOff>130270</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389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159950</xdr:rowOff>
    </xdr:from>
    <xdr:to>
      <xdr:col>24</xdr:col>
      <xdr:colOff>63500</xdr:colOff>
      <xdr:row>96</xdr:row>
      <xdr:rowOff>69462</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3797300" y="16447700"/>
          <a:ext cx="838200" cy="80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43102</xdr:rowOff>
    </xdr:from>
    <xdr:ext cx="534377"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59879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20225</xdr:rowOff>
    </xdr:from>
    <xdr:to>
      <xdr:col>24</xdr:col>
      <xdr:colOff>114300</xdr:colOff>
      <xdr:row>94</xdr:row>
      <xdr:rowOff>121825</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136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159950</xdr:rowOff>
    </xdr:from>
    <xdr:to>
      <xdr:col>19</xdr:col>
      <xdr:colOff>177800</xdr:colOff>
      <xdr:row>96</xdr:row>
      <xdr:rowOff>24104</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447700"/>
          <a:ext cx="889000" cy="35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47867</xdr:rowOff>
    </xdr:from>
    <xdr:to>
      <xdr:col>20</xdr:col>
      <xdr:colOff>38100</xdr:colOff>
      <xdr:row>94</xdr:row>
      <xdr:rowOff>149467</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16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165994</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5939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24104</xdr:rowOff>
    </xdr:from>
    <xdr:to>
      <xdr:col>15</xdr:col>
      <xdr:colOff>50800</xdr:colOff>
      <xdr:row>96</xdr:row>
      <xdr:rowOff>44717</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483304"/>
          <a:ext cx="889000" cy="20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123113</xdr:rowOff>
    </xdr:from>
    <xdr:to>
      <xdr:col>15</xdr:col>
      <xdr:colOff>101600</xdr:colOff>
      <xdr:row>95</xdr:row>
      <xdr:rowOff>53263</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23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69790</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01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44717</xdr:rowOff>
    </xdr:from>
    <xdr:to>
      <xdr:col>10</xdr:col>
      <xdr:colOff>114300</xdr:colOff>
      <xdr:row>96</xdr:row>
      <xdr:rowOff>97961</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503917"/>
          <a:ext cx="889000" cy="53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110159</xdr:rowOff>
    </xdr:from>
    <xdr:to>
      <xdr:col>10</xdr:col>
      <xdr:colOff>165100</xdr:colOff>
      <xdr:row>95</xdr:row>
      <xdr:rowOff>40309</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22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56836</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001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127629</xdr:rowOff>
    </xdr:from>
    <xdr:to>
      <xdr:col>6</xdr:col>
      <xdr:colOff>38100</xdr:colOff>
      <xdr:row>95</xdr:row>
      <xdr:rowOff>57779</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74306</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01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18662</xdr:rowOff>
    </xdr:from>
    <xdr:to>
      <xdr:col>24</xdr:col>
      <xdr:colOff>114300</xdr:colOff>
      <xdr:row>96</xdr:row>
      <xdr:rowOff>120262</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477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168539</xdr:rowOff>
    </xdr:from>
    <xdr:ext cx="534377"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456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109150</xdr:rowOff>
    </xdr:from>
    <xdr:to>
      <xdr:col>20</xdr:col>
      <xdr:colOff>38100</xdr:colOff>
      <xdr:row>96</xdr:row>
      <xdr:rowOff>39300</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3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30427</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6489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144754</xdr:rowOff>
    </xdr:from>
    <xdr:to>
      <xdr:col>15</xdr:col>
      <xdr:colOff>101600</xdr:colOff>
      <xdr:row>96</xdr:row>
      <xdr:rowOff>74904</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43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66031</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525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165367</xdr:rowOff>
    </xdr:from>
    <xdr:to>
      <xdr:col>10</xdr:col>
      <xdr:colOff>165100</xdr:colOff>
      <xdr:row>96</xdr:row>
      <xdr:rowOff>95517</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45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86644</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545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47161</xdr:rowOff>
    </xdr:from>
    <xdr:to>
      <xdr:col>6</xdr:col>
      <xdr:colOff>38100</xdr:colOff>
      <xdr:row>96</xdr:row>
      <xdr:rowOff>148761</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506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139888</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599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125047</xdr:rowOff>
    </xdr:from>
    <xdr:to>
      <xdr:col>54</xdr:col>
      <xdr:colOff>189865</xdr:colOff>
      <xdr:row>36</xdr:row>
      <xdr:rowOff>49315</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5439997"/>
          <a:ext cx="1270" cy="781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53142</xdr:rowOff>
    </xdr:from>
    <xdr:ext cx="599010" cy="259045"/>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6225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49315</xdr:rowOff>
    </xdr:from>
    <xdr:to>
      <xdr:col>55</xdr:col>
      <xdr:colOff>88900</xdr:colOff>
      <xdr:row>36</xdr:row>
      <xdr:rowOff>49315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6221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71724</xdr:rowOff>
    </xdr:from>
    <xdr:ext cx="599010" cy="259045"/>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5215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125047</xdr:rowOff>
    </xdr:from>
    <xdr:to>
      <xdr:col>55</xdr:col>
      <xdr:colOff>88900</xdr:colOff>
      <xdr:row>31</xdr:row>
      <xdr:rowOff>125047</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439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159345</xdr:rowOff>
    </xdr:from>
    <xdr:to>
      <xdr:col>55</xdr:col>
      <xdr:colOff>0</xdr:colOff>
      <xdr:row>37</xdr:row>
      <xdr:rowOff>132869</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9639300" y="5988645"/>
          <a:ext cx="838200" cy="487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121909</xdr:rowOff>
    </xdr:from>
    <xdr:ext cx="599010" cy="259045"/>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59512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143482</xdr:rowOff>
    </xdr:from>
    <xdr:to>
      <xdr:col>55</xdr:col>
      <xdr:colOff>50800</xdr:colOff>
      <xdr:row>35</xdr:row>
      <xdr:rowOff>73632</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426700" y="5972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132869</xdr:rowOff>
    </xdr:from>
    <xdr:to>
      <xdr:col>50</xdr:col>
      <xdr:colOff>114300</xdr:colOff>
      <xdr:row>37</xdr:row>
      <xdr:rowOff>135196</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8750300" y="6476519"/>
          <a:ext cx="889000" cy="2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77017</xdr:rowOff>
    </xdr:from>
    <xdr:to>
      <xdr:col>50</xdr:col>
      <xdr:colOff>165100</xdr:colOff>
      <xdr:row>38</xdr:row>
      <xdr:rowOff>7167</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588500" y="6420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23694</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72111" y="6195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135196</xdr:rowOff>
    </xdr:from>
    <xdr:to>
      <xdr:col>45</xdr:col>
      <xdr:colOff>177800</xdr:colOff>
      <xdr:row>37</xdr:row>
      <xdr:rowOff>152159</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7861300" y="6478846"/>
          <a:ext cx="889000" cy="16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100848</xdr:rowOff>
    </xdr:from>
    <xdr:to>
      <xdr:col>46</xdr:col>
      <xdr:colOff>38100</xdr:colOff>
      <xdr:row>38</xdr:row>
      <xdr:rowOff>30998</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99500" y="644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22125</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83111" y="6537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152159</xdr:rowOff>
    </xdr:from>
    <xdr:to>
      <xdr:col>41</xdr:col>
      <xdr:colOff>50800</xdr:colOff>
      <xdr:row>37</xdr:row>
      <xdr:rowOff>159359</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6972300" y="6495809"/>
          <a:ext cx="889000" cy="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112000</xdr:rowOff>
    </xdr:from>
    <xdr:to>
      <xdr:col>41</xdr:col>
      <xdr:colOff>101600</xdr:colOff>
      <xdr:row>38</xdr:row>
      <xdr:rowOff>42150</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10500" y="645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33277</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94111" y="654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115441</xdr:rowOff>
    </xdr:from>
    <xdr:to>
      <xdr:col>36</xdr:col>
      <xdr:colOff>165100</xdr:colOff>
      <xdr:row>38</xdr:row>
      <xdr:rowOff>45591</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921500" y="6459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36717</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05111" y="6551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108545</xdr:rowOff>
    </xdr:from>
    <xdr:to>
      <xdr:col>55</xdr:col>
      <xdr:colOff>50800</xdr:colOff>
      <xdr:row>35</xdr:row>
      <xdr:rowOff>38695</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10426700" y="593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131422</xdr:rowOff>
    </xdr:from>
    <xdr:ext cx="599010" cy="259045"/>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5789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82069</xdr:rowOff>
    </xdr:from>
    <xdr:to>
      <xdr:col>50</xdr:col>
      <xdr:colOff>165100</xdr:colOff>
      <xdr:row>38</xdr:row>
      <xdr:rowOff>12219</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588500" y="6425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3346</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72111" y="6518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84396</xdr:rowOff>
    </xdr:from>
    <xdr:to>
      <xdr:col>46</xdr:col>
      <xdr:colOff>38100</xdr:colOff>
      <xdr:row>38</xdr:row>
      <xdr:rowOff>14546</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699500" y="642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31073</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83111" y="6203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101359</xdr:rowOff>
    </xdr:from>
    <xdr:to>
      <xdr:col>41</xdr:col>
      <xdr:colOff>101600</xdr:colOff>
      <xdr:row>38</xdr:row>
      <xdr:rowOff>31508</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810500" y="644500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48036</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94111" y="622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108560</xdr:rowOff>
    </xdr:from>
    <xdr:to>
      <xdr:col>36</xdr:col>
      <xdr:colOff>165100</xdr:colOff>
      <xdr:row>38</xdr:row>
      <xdr:rowOff>38709</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921500" y="645221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55237</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705111" y="6227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a:extLst>
            <a:ext uri="{FF2B5EF4-FFF2-40B4-BE49-F238E27FC236}">
              <a16:creationId xmlns:a16="http://schemas.microsoft.com/office/drawing/2014/main" id="{00000000-0008-0000-06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105940</xdr:rowOff>
    </xdr:from>
    <xdr:to>
      <xdr:col>54</xdr:col>
      <xdr:colOff>189865</xdr:colOff>
      <xdr:row>58</xdr:row>
      <xdr:rowOff>24316</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10475595" y="8849890"/>
          <a:ext cx="1270" cy="1118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28143</xdr:rowOff>
    </xdr:from>
    <xdr:ext cx="534377" cy="259045"/>
    <xdr:sp macro="" textlink="">
      <xdr:nvSpPr>
        <xdr:cNvPr id="344" name="普通建設事業費最小値テキスト">
          <a:extLst>
            <a:ext uri="{FF2B5EF4-FFF2-40B4-BE49-F238E27FC236}">
              <a16:creationId xmlns:a16="http://schemas.microsoft.com/office/drawing/2014/main" id="{00000000-0008-0000-0600-000058010000}"/>
            </a:ext>
          </a:extLst>
        </xdr:cNvPr>
        <xdr:cNvSpPr txBox="1"/>
      </xdr:nvSpPr>
      <xdr:spPr>
        <a:xfrm>
          <a:off x="10528300" y="9972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24316</xdr:rowOff>
    </xdr:from>
    <xdr:to>
      <xdr:col>55</xdr:col>
      <xdr:colOff>88900</xdr:colOff>
      <xdr:row>58</xdr:row>
      <xdr:rowOff>24316</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9968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52617</xdr:rowOff>
    </xdr:from>
    <xdr:ext cx="599010" cy="259045"/>
    <xdr:sp macro="" textlink="">
      <xdr:nvSpPr>
        <xdr:cNvPr id="346" name="普通建設事業費最大値テキスト">
          <a:extLst>
            <a:ext uri="{FF2B5EF4-FFF2-40B4-BE49-F238E27FC236}">
              <a16:creationId xmlns:a16="http://schemas.microsoft.com/office/drawing/2014/main" id="{00000000-0008-0000-0600-00005A010000}"/>
            </a:ext>
          </a:extLst>
        </xdr:cNvPr>
        <xdr:cNvSpPr txBox="1"/>
      </xdr:nvSpPr>
      <xdr:spPr>
        <a:xfrm>
          <a:off x="10528300" y="8625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105940</xdr:rowOff>
    </xdr:from>
    <xdr:to>
      <xdr:col>55</xdr:col>
      <xdr:colOff>88900</xdr:colOff>
      <xdr:row>51</xdr:row>
      <xdr:rowOff>105940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8849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140852</xdr:rowOff>
    </xdr:from>
    <xdr:to>
      <xdr:col>55</xdr:col>
      <xdr:colOff>0</xdr:colOff>
      <xdr:row>55</xdr:row>
      <xdr:rowOff>171238</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9639300" y="9399152"/>
          <a:ext cx="838200" cy="201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61168</xdr:rowOff>
    </xdr:from>
    <xdr:ext cx="534377" cy="259045"/>
    <xdr:sp macro="" textlink="">
      <xdr:nvSpPr>
        <xdr:cNvPr id="349" name="普通建設事業費平均値テキスト">
          <a:extLst>
            <a:ext uri="{FF2B5EF4-FFF2-40B4-BE49-F238E27FC236}">
              <a16:creationId xmlns:a16="http://schemas.microsoft.com/office/drawing/2014/main" id="{00000000-0008-0000-0600-00005D010000}"/>
            </a:ext>
          </a:extLst>
        </xdr:cNvPr>
        <xdr:cNvSpPr txBox="1"/>
      </xdr:nvSpPr>
      <xdr:spPr>
        <a:xfrm>
          <a:off x="10528300" y="96623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82741</xdr:rowOff>
    </xdr:from>
    <xdr:to>
      <xdr:col>55</xdr:col>
      <xdr:colOff>50800</xdr:colOff>
      <xdr:row>57</xdr:row>
      <xdr:rowOff>12891</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10426700" y="96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140852</xdr:rowOff>
    </xdr:from>
    <xdr:to>
      <xdr:col>50</xdr:col>
      <xdr:colOff>114300</xdr:colOff>
      <xdr:row>55</xdr:row>
      <xdr:rowOff>1529</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8750300" y="9399152"/>
          <a:ext cx="889000" cy="32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90815</xdr:rowOff>
    </xdr:from>
    <xdr:to>
      <xdr:col>50</xdr:col>
      <xdr:colOff>165100</xdr:colOff>
      <xdr:row>57</xdr:row>
      <xdr:rowOff>20965</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9588500" y="9692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12092</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372111" y="9784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1529</xdr:rowOff>
    </xdr:from>
    <xdr:to>
      <xdr:col>45</xdr:col>
      <xdr:colOff>177800</xdr:colOff>
      <xdr:row>56</xdr:row>
      <xdr:rowOff>132366</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7861300" y="9431279"/>
          <a:ext cx="889000" cy="30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112999</xdr:rowOff>
    </xdr:from>
    <xdr:to>
      <xdr:col>46</xdr:col>
      <xdr:colOff>38100</xdr:colOff>
      <xdr:row>57</xdr:row>
      <xdr:rowOff>43149</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8699500" y="971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34276</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483111" y="9806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132366</xdr:rowOff>
    </xdr:from>
    <xdr:to>
      <xdr:col>41</xdr:col>
      <xdr:colOff>50800</xdr:colOff>
      <xdr:row>57</xdr:row>
      <xdr:rowOff>76300</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6972300" y="9733566"/>
          <a:ext cx="889000" cy="115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118764</xdr:rowOff>
    </xdr:from>
    <xdr:to>
      <xdr:col>41</xdr:col>
      <xdr:colOff>101600</xdr:colOff>
      <xdr:row>57</xdr:row>
      <xdr:rowOff>48914</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7810500" y="971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40041</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594111" y="9812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130615</xdr:rowOff>
    </xdr:from>
    <xdr:to>
      <xdr:col>36</xdr:col>
      <xdr:colOff>165100</xdr:colOff>
      <xdr:row>57</xdr:row>
      <xdr:rowOff>60765</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6921500" y="9731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77292</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05111" y="9507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120438</xdr:rowOff>
    </xdr:from>
    <xdr:to>
      <xdr:col>55</xdr:col>
      <xdr:colOff>50800</xdr:colOff>
      <xdr:row>56</xdr:row>
      <xdr:rowOff>50588</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10426700" y="955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143315</xdr:rowOff>
    </xdr:from>
    <xdr:ext cx="599010" cy="259045"/>
    <xdr:sp macro="" textlink="">
      <xdr:nvSpPr>
        <xdr:cNvPr id="368" name="普通建設事業費該当値テキスト">
          <a:extLst>
            <a:ext uri="{FF2B5EF4-FFF2-40B4-BE49-F238E27FC236}">
              <a16:creationId xmlns:a16="http://schemas.microsoft.com/office/drawing/2014/main" id="{00000000-0008-0000-0600-000070010000}"/>
            </a:ext>
          </a:extLst>
        </xdr:cNvPr>
        <xdr:cNvSpPr txBox="1"/>
      </xdr:nvSpPr>
      <xdr:spPr>
        <a:xfrm>
          <a:off x="10528300" y="9401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90052</xdr:rowOff>
    </xdr:from>
    <xdr:to>
      <xdr:col>50</xdr:col>
      <xdr:colOff>165100</xdr:colOff>
      <xdr:row>55</xdr:row>
      <xdr:rowOff>20202</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9588500" y="9348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36729</xdr:rowOff>
    </xdr:from>
    <xdr:ext cx="59901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339795" y="9123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122179</xdr:rowOff>
    </xdr:from>
    <xdr:to>
      <xdr:col>46</xdr:col>
      <xdr:colOff>38100</xdr:colOff>
      <xdr:row>55</xdr:row>
      <xdr:rowOff>52329</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8699500" y="9380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68856</xdr:rowOff>
    </xdr:from>
    <xdr:ext cx="59901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450795" y="9155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81566</xdr:rowOff>
    </xdr:from>
    <xdr:to>
      <xdr:col>41</xdr:col>
      <xdr:colOff>101600</xdr:colOff>
      <xdr:row>57</xdr:row>
      <xdr:rowOff>11716</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7810500" y="9682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28243</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594111" y="945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25500</xdr:rowOff>
    </xdr:from>
    <xdr:to>
      <xdr:col>36</xdr:col>
      <xdr:colOff>165100</xdr:colOff>
      <xdr:row>57</xdr:row>
      <xdr:rowOff>127100</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6921500" y="979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118227</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705111" y="9890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59017</xdr:rowOff>
    </xdr:from>
    <xdr:to>
      <xdr:col>54</xdr:col>
      <xdr:colOff>189865</xdr:colOff>
      <xdr:row>79</xdr:row>
      <xdr:rowOff>44450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2060517"/>
          <a:ext cx="1270" cy="1528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5694</xdr:rowOff>
    </xdr:from>
    <xdr:ext cx="599010"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183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59017</xdr:rowOff>
    </xdr:from>
    <xdr:to>
      <xdr:col>55</xdr:col>
      <xdr:colOff>88900</xdr:colOff>
      <xdr:row>70</xdr:row>
      <xdr:rowOff>59017</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206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120269</xdr:rowOff>
    </xdr:from>
    <xdr:to>
      <xdr:col>55</xdr:col>
      <xdr:colOff>0</xdr:colOff>
      <xdr:row>74</xdr:row>
      <xdr:rowOff>115836</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9639300" y="12121769"/>
          <a:ext cx="838200" cy="681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42054</xdr:rowOff>
    </xdr:from>
    <xdr:ext cx="534377"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32437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63627</xdr:rowOff>
    </xdr:from>
    <xdr:to>
      <xdr:col>55</xdr:col>
      <xdr:colOff>50800</xdr:colOff>
      <xdr:row>77</xdr:row>
      <xdr:rowOff>165227</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326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70</xdr:row>
      <xdr:rowOff>120269</xdr:rowOff>
    </xdr:from>
    <xdr:to>
      <xdr:col>50</xdr:col>
      <xdr:colOff>114300</xdr:colOff>
      <xdr:row>72</xdr:row>
      <xdr:rowOff>33604</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8750300" y="12121769"/>
          <a:ext cx="889000" cy="256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72822</xdr:rowOff>
    </xdr:from>
    <xdr:to>
      <xdr:col>50</xdr:col>
      <xdr:colOff>165100</xdr:colOff>
      <xdr:row>78</xdr:row>
      <xdr:rowOff>2972</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327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165549</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72111" y="1336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33604</xdr:rowOff>
    </xdr:from>
    <xdr:to>
      <xdr:col>45</xdr:col>
      <xdr:colOff>177800</xdr:colOff>
      <xdr:row>77</xdr:row>
      <xdr:rowOff>84810</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7861300" y="12378004"/>
          <a:ext cx="889000" cy="908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76391</xdr:rowOff>
    </xdr:from>
    <xdr:to>
      <xdr:col>46</xdr:col>
      <xdr:colOff>38100</xdr:colOff>
      <xdr:row>78</xdr:row>
      <xdr:rowOff>6541</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3278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169118</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83111" y="13370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84810</xdr:rowOff>
    </xdr:from>
    <xdr:to>
      <xdr:col>41</xdr:col>
      <xdr:colOff>50800</xdr:colOff>
      <xdr:row>78</xdr:row>
      <xdr:rowOff>78296</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6972300" y="13286460"/>
          <a:ext cx="889000" cy="164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32105</xdr:rowOff>
    </xdr:from>
    <xdr:to>
      <xdr:col>41</xdr:col>
      <xdr:colOff>101600</xdr:colOff>
      <xdr:row>77</xdr:row>
      <xdr:rowOff>133705</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323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150232</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94111" y="1300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60782</xdr:rowOff>
    </xdr:from>
    <xdr:to>
      <xdr:col>36</xdr:col>
      <xdr:colOff>165100</xdr:colOff>
      <xdr:row>77</xdr:row>
      <xdr:rowOff>162382</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32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7459</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05111" y="13037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65036</xdr:rowOff>
    </xdr:from>
    <xdr:to>
      <xdr:col>55</xdr:col>
      <xdr:colOff>50800</xdr:colOff>
      <xdr:row>74</xdr:row>
      <xdr:rowOff>166636</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275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87913</xdr:rowOff>
    </xdr:from>
    <xdr:ext cx="534377"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2603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70</xdr:row>
      <xdr:rowOff>69469</xdr:rowOff>
    </xdr:from>
    <xdr:to>
      <xdr:col>50</xdr:col>
      <xdr:colOff>165100</xdr:colOff>
      <xdr:row>70</xdr:row>
      <xdr:rowOff>171069</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2070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69</xdr:row>
      <xdr:rowOff>16146</xdr:rowOff>
    </xdr:from>
    <xdr:ext cx="59901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339795" y="11846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71</xdr:row>
      <xdr:rowOff>154254</xdr:rowOff>
    </xdr:from>
    <xdr:to>
      <xdr:col>46</xdr:col>
      <xdr:colOff>38100</xdr:colOff>
      <xdr:row>72</xdr:row>
      <xdr:rowOff>84404</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232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70</xdr:row>
      <xdr:rowOff>100931</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483111" y="12102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34010</xdr:rowOff>
    </xdr:from>
    <xdr:to>
      <xdr:col>41</xdr:col>
      <xdr:colOff>101600</xdr:colOff>
      <xdr:row>77</xdr:row>
      <xdr:rowOff>135610</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323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126737</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594111" y="13328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27496</xdr:rowOff>
    </xdr:from>
    <xdr:to>
      <xdr:col>36</xdr:col>
      <xdr:colOff>165100</xdr:colOff>
      <xdr:row>78</xdr:row>
      <xdr:rowOff>129096</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3400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120223</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05111" y="13493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117320</xdr:rowOff>
    </xdr:from>
    <xdr:to>
      <xdr:col>54</xdr:col>
      <xdr:colOff>189865</xdr:colOff>
      <xdr:row>98</xdr:row>
      <xdr:rowOff>151938</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547820"/>
          <a:ext cx="1270" cy="1406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155765</xdr:rowOff>
    </xdr:from>
    <xdr:ext cx="469744"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6957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151938</xdr:rowOff>
    </xdr:from>
    <xdr:to>
      <xdr:col>55</xdr:col>
      <xdr:colOff>88900</xdr:colOff>
      <xdr:row>98</xdr:row>
      <xdr:rowOff>151938</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6954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63997</xdr:rowOff>
    </xdr:from>
    <xdr:ext cx="599010"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323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117320</xdr:rowOff>
    </xdr:from>
    <xdr:to>
      <xdr:col>55</xdr:col>
      <xdr:colOff>88900</xdr:colOff>
      <xdr:row>90</xdr:row>
      <xdr:rowOff>117320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54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24143</xdr:rowOff>
    </xdr:from>
    <xdr:to>
      <xdr:col>55</xdr:col>
      <xdr:colOff>0</xdr:colOff>
      <xdr:row>98</xdr:row>
      <xdr:rowOff>93751</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9639300" y="16826243"/>
          <a:ext cx="838200" cy="69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29413</xdr:rowOff>
    </xdr:from>
    <xdr:ext cx="534377"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488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6536</xdr:rowOff>
    </xdr:from>
    <xdr:to>
      <xdr:col>55</xdr:col>
      <xdr:colOff>50800</xdr:colOff>
      <xdr:row>97</xdr:row>
      <xdr:rowOff>108136</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63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63469</xdr:rowOff>
    </xdr:from>
    <xdr:to>
      <xdr:col>50</xdr:col>
      <xdr:colOff>114300</xdr:colOff>
      <xdr:row>98</xdr:row>
      <xdr:rowOff>93751</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8750300" y="16865569"/>
          <a:ext cx="889000" cy="30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8021</xdr:rowOff>
    </xdr:from>
    <xdr:to>
      <xdr:col>50</xdr:col>
      <xdr:colOff>165100</xdr:colOff>
      <xdr:row>97</xdr:row>
      <xdr:rowOff>109621</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63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126148</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641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95695</xdr:rowOff>
    </xdr:from>
    <xdr:to>
      <xdr:col>45</xdr:col>
      <xdr:colOff>177800</xdr:colOff>
      <xdr:row>98</xdr:row>
      <xdr:rowOff>63469</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7861300" y="16726345"/>
          <a:ext cx="889000" cy="139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46548</xdr:rowOff>
    </xdr:from>
    <xdr:to>
      <xdr:col>46</xdr:col>
      <xdr:colOff>38100</xdr:colOff>
      <xdr:row>97</xdr:row>
      <xdr:rowOff>148148</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67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164675</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452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95695</xdr:rowOff>
    </xdr:from>
    <xdr:to>
      <xdr:col>41</xdr:col>
      <xdr:colOff>50800</xdr:colOff>
      <xdr:row>98</xdr:row>
      <xdr:rowOff>52169</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6972300" y="16726345"/>
          <a:ext cx="889000" cy="127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84945</xdr:rowOff>
    </xdr:from>
    <xdr:to>
      <xdr:col>41</xdr:col>
      <xdr:colOff>101600</xdr:colOff>
      <xdr:row>98</xdr:row>
      <xdr:rowOff>15095</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7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6222</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808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84900</xdr:rowOff>
    </xdr:from>
    <xdr:to>
      <xdr:col>36</xdr:col>
      <xdr:colOff>165100</xdr:colOff>
      <xdr:row>98</xdr:row>
      <xdr:rowOff>15050</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7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31577</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5111" y="1649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144793</xdr:rowOff>
    </xdr:from>
    <xdr:to>
      <xdr:col>55</xdr:col>
      <xdr:colOff>50800</xdr:colOff>
      <xdr:row>98</xdr:row>
      <xdr:rowOff>74943</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6775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123220</xdr:rowOff>
    </xdr:from>
    <xdr:ext cx="534377" cy="2590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6753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42951</xdr:rowOff>
    </xdr:from>
    <xdr:to>
      <xdr:col>50</xdr:col>
      <xdr:colOff>165100</xdr:colOff>
      <xdr:row>98</xdr:row>
      <xdr:rowOff>144551</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6845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135678</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372111" y="16937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12669</xdr:rowOff>
    </xdr:from>
    <xdr:to>
      <xdr:col>46</xdr:col>
      <xdr:colOff>38100</xdr:colOff>
      <xdr:row>98</xdr:row>
      <xdr:rowOff>114269</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6814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105396</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483111" y="16907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44895</xdr:rowOff>
    </xdr:from>
    <xdr:to>
      <xdr:col>41</xdr:col>
      <xdr:colOff>101600</xdr:colOff>
      <xdr:row>97</xdr:row>
      <xdr:rowOff>146495</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6675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163022</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594111" y="16450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1369</xdr:rowOff>
    </xdr:from>
    <xdr:to>
      <xdr:col>36</xdr:col>
      <xdr:colOff>165100</xdr:colOff>
      <xdr:row>98</xdr:row>
      <xdr:rowOff>102969</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6803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94096</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05111" y="16896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70186</xdr:rowOff>
    </xdr:from>
    <xdr:to>
      <xdr:col>85</xdr:col>
      <xdr:colOff>126364</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385136"/>
          <a:ext cx="1269" cy="1345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16863</xdr:rowOff>
    </xdr:from>
    <xdr:ext cx="534377" cy="25904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516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70186</xdr:rowOff>
    </xdr:from>
    <xdr:to>
      <xdr:col>86</xdr:col>
      <xdr:colOff>25400</xdr:colOff>
      <xdr:row>31</xdr:row>
      <xdr:rowOff>70186</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385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13722</xdr:rowOff>
    </xdr:from>
    <xdr:to>
      <xdr:col>85</xdr:col>
      <xdr:colOff>127000</xdr:colOff>
      <xdr:row>39</xdr:row>
      <xdr:rowOff>26086</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5481300" y="6700272"/>
          <a:ext cx="838200" cy="12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65162</xdr:rowOff>
    </xdr:from>
    <xdr:ext cx="469744" cy="25904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408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42285</xdr:rowOff>
    </xdr:from>
    <xdr:to>
      <xdr:col>85</xdr:col>
      <xdr:colOff>177800</xdr:colOff>
      <xdr:row>38</xdr:row>
      <xdr:rowOff>143885</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557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151073</xdr:rowOff>
    </xdr:from>
    <xdr:to>
      <xdr:col>81</xdr:col>
      <xdr:colOff>50800</xdr:colOff>
      <xdr:row>39</xdr:row>
      <xdr:rowOff>13722</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4592300" y="6666173"/>
          <a:ext cx="889000" cy="34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42990</xdr:rowOff>
    </xdr:from>
    <xdr:to>
      <xdr:col>81</xdr:col>
      <xdr:colOff>101600</xdr:colOff>
      <xdr:row>38</xdr:row>
      <xdr:rowOff>144590</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55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161117</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46428" y="633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151073</xdr:rowOff>
    </xdr:from>
    <xdr:to>
      <xdr:col>76</xdr:col>
      <xdr:colOff>114300</xdr:colOff>
      <xdr:row>39</xdr:row>
      <xdr:rowOff>30734</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3703300" y="6666173"/>
          <a:ext cx="889000" cy="51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57144</xdr:rowOff>
    </xdr:from>
    <xdr:to>
      <xdr:col>76</xdr:col>
      <xdr:colOff>165100</xdr:colOff>
      <xdr:row>38</xdr:row>
      <xdr:rowOff>158744</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3821</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357428" y="6347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30734</xdr:rowOff>
    </xdr:from>
    <xdr:to>
      <xdr:col>71</xdr:col>
      <xdr:colOff>177800</xdr:colOff>
      <xdr:row>39</xdr:row>
      <xdr:rowOff>42126</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2814300" y="6717284"/>
          <a:ext cx="889000" cy="11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78270</xdr:rowOff>
    </xdr:from>
    <xdr:to>
      <xdr:col>72</xdr:col>
      <xdr:colOff>38100</xdr:colOff>
      <xdr:row>39</xdr:row>
      <xdr:rowOff>8420</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59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24947</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68428" y="636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127515</xdr:rowOff>
    </xdr:from>
    <xdr:to>
      <xdr:col>67</xdr:col>
      <xdr:colOff>101600</xdr:colOff>
      <xdr:row>39</xdr:row>
      <xdr:rowOff>57665</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664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74191</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79428" y="6417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146736</xdr:rowOff>
    </xdr:from>
    <xdr:to>
      <xdr:col>85</xdr:col>
      <xdr:colOff>177800</xdr:colOff>
      <xdr:row>39</xdr:row>
      <xdr:rowOff>76886</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6661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61663</xdr:rowOff>
    </xdr:from>
    <xdr:ext cx="378565" cy="25904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65767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134372</xdr:rowOff>
    </xdr:from>
    <xdr:to>
      <xdr:col>81</xdr:col>
      <xdr:colOff>101600</xdr:colOff>
      <xdr:row>39</xdr:row>
      <xdr:rowOff>64522</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6649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55649</xdr:rowOff>
    </xdr:from>
    <xdr:ext cx="469744"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46428" y="6742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100273</xdr:rowOff>
    </xdr:from>
    <xdr:to>
      <xdr:col>76</xdr:col>
      <xdr:colOff>165100</xdr:colOff>
      <xdr:row>39</xdr:row>
      <xdr:rowOff>30423</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6615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21550</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357428" y="6708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151384</xdr:rowOff>
    </xdr:from>
    <xdr:to>
      <xdr:col>72</xdr:col>
      <xdr:colOff>38100</xdr:colOff>
      <xdr:row>39</xdr:row>
      <xdr:rowOff>81534</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6666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72661</xdr:rowOff>
    </xdr:from>
    <xdr:ext cx="378565"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514017" y="67592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162776</xdr:rowOff>
    </xdr:from>
    <xdr:to>
      <xdr:col>67</xdr:col>
      <xdr:colOff>101600</xdr:colOff>
      <xdr:row>39</xdr:row>
      <xdr:rowOff>92926</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67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84053</xdr:rowOff>
    </xdr:from>
    <xdr:ext cx="378565"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25017" y="67706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73078</xdr:rowOff>
    </xdr:from>
    <xdr:to>
      <xdr:col>85</xdr:col>
      <xdr:colOff>126364</xdr:colOff>
      <xdr:row>78</xdr:row>
      <xdr:rowOff>104884</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2074578"/>
          <a:ext cx="1269" cy="140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108711</xdr:rowOff>
    </xdr:from>
    <xdr:ext cx="534377"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48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104884</xdr:rowOff>
    </xdr:from>
    <xdr:to>
      <xdr:col>86</xdr:col>
      <xdr:colOff>25400</xdr:colOff>
      <xdr:row>78</xdr:row>
      <xdr:rowOff>104884</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47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19755</xdr:rowOff>
    </xdr:from>
    <xdr:ext cx="599010"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1849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73078</xdr:rowOff>
    </xdr:from>
    <xdr:to>
      <xdr:col>86</xdr:col>
      <xdr:colOff>25400</xdr:colOff>
      <xdr:row>70</xdr:row>
      <xdr:rowOff>73078</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207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22093</xdr:rowOff>
    </xdr:from>
    <xdr:to>
      <xdr:col>85</xdr:col>
      <xdr:colOff>127000</xdr:colOff>
      <xdr:row>77</xdr:row>
      <xdr:rowOff>35291</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5481300" y="13223743"/>
          <a:ext cx="838200" cy="13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112867</xdr:rowOff>
    </xdr:from>
    <xdr:ext cx="534377"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29716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89990</xdr:rowOff>
    </xdr:from>
    <xdr:to>
      <xdr:col>85</xdr:col>
      <xdr:colOff>177800</xdr:colOff>
      <xdr:row>77</xdr:row>
      <xdr:rowOff>20140</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312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35291</xdr:rowOff>
    </xdr:from>
    <xdr:to>
      <xdr:col>81</xdr:col>
      <xdr:colOff>50800</xdr:colOff>
      <xdr:row>77</xdr:row>
      <xdr:rowOff>48679</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4592300" y="13236941"/>
          <a:ext cx="889000" cy="1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115540</xdr:rowOff>
    </xdr:from>
    <xdr:to>
      <xdr:col>81</xdr:col>
      <xdr:colOff>101600</xdr:colOff>
      <xdr:row>77</xdr:row>
      <xdr:rowOff>45690</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314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62216</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14111" y="12920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48679</xdr:rowOff>
    </xdr:from>
    <xdr:to>
      <xdr:col>76</xdr:col>
      <xdr:colOff>114300</xdr:colOff>
      <xdr:row>77</xdr:row>
      <xdr:rowOff>56299</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3703300" y="13250329"/>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124250</xdr:rowOff>
    </xdr:from>
    <xdr:to>
      <xdr:col>76</xdr:col>
      <xdr:colOff>165100</xdr:colOff>
      <xdr:row>77</xdr:row>
      <xdr:rowOff>54400</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315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70926</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2929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56299</xdr:rowOff>
    </xdr:from>
    <xdr:to>
      <xdr:col>71</xdr:col>
      <xdr:colOff>177800</xdr:colOff>
      <xdr:row>77</xdr:row>
      <xdr:rowOff>64133</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2814300" y="13257949"/>
          <a:ext cx="889000" cy="7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119974</xdr:rowOff>
    </xdr:from>
    <xdr:to>
      <xdr:col>72</xdr:col>
      <xdr:colOff>38100</xdr:colOff>
      <xdr:row>77</xdr:row>
      <xdr:rowOff>50124</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315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66651</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6111" y="1292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106975</xdr:rowOff>
    </xdr:from>
    <xdr:to>
      <xdr:col>67</xdr:col>
      <xdr:colOff>101600</xdr:colOff>
      <xdr:row>77</xdr:row>
      <xdr:rowOff>37125</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313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53652</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7111" y="12912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142743</xdr:rowOff>
    </xdr:from>
    <xdr:to>
      <xdr:col>85</xdr:col>
      <xdr:colOff>177800</xdr:colOff>
      <xdr:row>77</xdr:row>
      <xdr:rowOff>72893</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3172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121170</xdr:rowOff>
    </xdr:from>
    <xdr:ext cx="534377"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3151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155941</xdr:rowOff>
    </xdr:from>
    <xdr:to>
      <xdr:col>81</xdr:col>
      <xdr:colOff>101600</xdr:colOff>
      <xdr:row>77</xdr:row>
      <xdr:rowOff>86091</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3186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77218</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14111" y="13278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169329</xdr:rowOff>
    </xdr:from>
    <xdr:to>
      <xdr:col>76</xdr:col>
      <xdr:colOff>165100</xdr:colOff>
      <xdr:row>77</xdr:row>
      <xdr:rowOff>99479</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319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90606</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325111" y="13292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5499</xdr:rowOff>
    </xdr:from>
    <xdr:to>
      <xdr:col>72</xdr:col>
      <xdr:colOff>38100</xdr:colOff>
      <xdr:row>77</xdr:row>
      <xdr:rowOff>107099</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3207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98226</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3299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13333</xdr:rowOff>
    </xdr:from>
    <xdr:to>
      <xdr:col>67</xdr:col>
      <xdr:colOff>101600</xdr:colOff>
      <xdr:row>77</xdr:row>
      <xdr:rowOff>114933</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3214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106060</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3307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154902</xdr:rowOff>
    </xdr:from>
    <xdr:to>
      <xdr:col>85</xdr:col>
      <xdr:colOff>126364</xdr:colOff>
      <xdr:row>99</xdr:row>
      <xdr:rowOff>34100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6317595" y="15413952"/>
          <a:ext cx="1269" cy="1593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37927</xdr:rowOff>
    </xdr:from>
    <xdr:ext cx="378565" cy="259045"/>
    <xdr:sp macro="" textlink="">
      <xdr:nvSpPr>
        <xdr:cNvPr id="678" name="積立金最小値テキスト">
          <a:extLst>
            <a:ext uri="{FF2B5EF4-FFF2-40B4-BE49-F238E27FC236}">
              <a16:creationId xmlns:a16="http://schemas.microsoft.com/office/drawing/2014/main" id="{00000000-0008-0000-0600-0000A6020000}"/>
            </a:ext>
          </a:extLst>
        </xdr:cNvPr>
        <xdr:cNvSpPr txBox="1"/>
      </xdr:nvSpPr>
      <xdr:spPr>
        <a:xfrm>
          <a:off x="16370300" y="17011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34100</xdr:rowOff>
    </xdr:from>
    <xdr:to>
      <xdr:col>86</xdr:col>
      <xdr:colOff>25400</xdr:colOff>
      <xdr:row>99</xdr:row>
      <xdr:rowOff>34100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700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101579</xdr:rowOff>
    </xdr:from>
    <xdr:ext cx="599010" cy="259045"/>
    <xdr:sp macro="" textlink="">
      <xdr:nvSpPr>
        <xdr:cNvPr id="680" name="積立金最大値テキスト">
          <a:extLst>
            <a:ext uri="{FF2B5EF4-FFF2-40B4-BE49-F238E27FC236}">
              <a16:creationId xmlns:a16="http://schemas.microsoft.com/office/drawing/2014/main" id="{00000000-0008-0000-0600-0000A8020000}"/>
            </a:ext>
          </a:extLst>
        </xdr:cNvPr>
        <xdr:cNvSpPr txBox="1"/>
      </xdr:nvSpPr>
      <xdr:spPr>
        <a:xfrm>
          <a:off x="16370300" y="15189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154902</xdr:rowOff>
    </xdr:from>
    <xdr:to>
      <xdr:col>86</xdr:col>
      <xdr:colOff>25400</xdr:colOff>
      <xdr:row>89</xdr:row>
      <xdr:rowOff>154902</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5413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154279</xdr:rowOff>
    </xdr:from>
    <xdr:to>
      <xdr:col>85</xdr:col>
      <xdr:colOff>127000</xdr:colOff>
      <xdr:row>99</xdr:row>
      <xdr:rowOff>6325</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5481300" y="16956379"/>
          <a:ext cx="838200" cy="23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89247</xdr:rowOff>
    </xdr:from>
    <xdr:ext cx="534377" cy="259045"/>
    <xdr:sp macro="" textlink="">
      <xdr:nvSpPr>
        <xdr:cNvPr id="683" name="積立金平均値テキスト">
          <a:extLst>
            <a:ext uri="{FF2B5EF4-FFF2-40B4-BE49-F238E27FC236}">
              <a16:creationId xmlns:a16="http://schemas.microsoft.com/office/drawing/2014/main" id="{00000000-0008-0000-0600-0000AB020000}"/>
            </a:ext>
          </a:extLst>
        </xdr:cNvPr>
        <xdr:cNvSpPr txBox="1"/>
      </xdr:nvSpPr>
      <xdr:spPr>
        <a:xfrm>
          <a:off x="16370300" y="16548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66370</xdr:rowOff>
    </xdr:from>
    <xdr:to>
      <xdr:col>85</xdr:col>
      <xdr:colOff>177800</xdr:colOff>
      <xdr:row>97</xdr:row>
      <xdr:rowOff>167970</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6268700" y="1669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150558</xdr:rowOff>
    </xdr:from>
    <xdr:to>
      <xdr:col>81</xdr:col>
      <xdr:colOff>50800</xdr:colOff>
      <xdr:row>99</xdr:row>
      <xdr:rowOff>6325</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4592300" y="16952658"/>
          <a:ext cx="889000" cy="27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141579</xdr:rowOff>
    </xdr:from>
    <xdr:to>
      <xdr:col>81</xdr:col>
      <xdr:colOff>101600</xdr:colOff>
      <xdr:row>98</xdr:row>
      <xdr:rowOff>71729</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5430500" y="1677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88256</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214111" y="1654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98158</xdr:rowOff>
    </xdr:from>
    <xdr:to>
      <xdr:col>76</xdr:col>
      <xdr:colOff>114300</xdr:colOff>
      <xdr:row>98</xdr:row>
      <xdr:rowOff>150558</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3703300" y="16900258"/>
          <a:ext cx="889000" cy="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169635</xdr:rowOff>
    </xdr:from>
    <xdr:to>
      <xdr:col>76</xdr:col>
      <xdr:colOff>165100</xdr:colOff>
      <xdr:row>98</xdr:row>
      <xdr:rowOff>99785</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4541500" y="168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116312</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325111" y="16575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98158</xdr:rowOff>
    </xdr:from>
    <xdr:to>
      <xdr:col>71</xdr:col>
      <xdr:colOff>177800</xdr:colOff>
      <xdr:row>98</xdr:row>
      <xdr:rowOff>102679</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2814300" y="16900258"/>
          <a:ext cx="889000" cy="4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164351</xdr:rowOff>
    </xdr:from>
    <xdr:to>
      <xdr:col>72</xdr:col>
      <xdr:colOff>38100</xdr:colOff>
      <xdr:row>98</xdr:row>
      <xdr:rowOff>94501</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3652500" y="1679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111028</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436111" y="16570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9589</xdr:rowOff>
    </xdr:from>
    <xdr:to>
      <xdr:col>67</xdr:col>
      <xdr:colOff>101600</xdr:colOff>
      <xdr:row>98</xdr:row>
      <xdr:rowOff>111189</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2763500" y="1681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127716</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547111" y="1658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103479</xdr:rowOff>
    </xdr:from>
    <xdr:to>
      <xdr:col>85</xdr:col>
      <xdr:colOff>177800</xdr:colOff>
      <xdr:row>99</xdr:row>
      <xdr:rowOff>33629</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6268700" y="16905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18406</xdr:rowOff>
    </xdr:from>
    <xdr:ext cx="469744" cy="259045"/>
    <xdr:sp macro="" textlink="">
      <xdr:nvSpPr>
        <xdr:cNvPr id="702" name="積立金該当値テキスト">
          <a:extLst>
            <a:ext uri="{FF2B5EF4-FFF2-40B4-BE49-F238E27FC236}">
              <a16:creationId xmlns:a16="http://schemas.microsoft.com/office/drawing/2014/main" id="{00000000-0008-0000-0600-0000BE020000}"/>
            </a:ext>
          </a:extLst>
        </xdr:cNvPr>
        <xdr:cNvSpPr txBox="1"/>
      </xdr:nvSpPr>
      <xdr:spPr>
        <a:xfrm>
          <a:off x="16370300" y="16820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126975</xdr:rowOff>
    </xdr:from>
    <xdr:to>
      <xdr:col>81</xdr:col>
      <xdr:colOff>101600</xdr:colOff>
      <xdr:row>99</xdr:row>
      <xdr:rowOff>57125</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5430500" y="1692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48252</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46428" y="17021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99758</xdr:rowOff>
    </xdr:from>
    <xdr:to>
      <xdr:col>76</xdr:col>
      <xdr:colOff>165100</xdr:colOff>
      <xdr:row>99</xdr:row>
      <xdr:rowOff>29908</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4541500" y="16901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21035</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357428" y="16994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47358</xdr:rowOff>
    </xdr:from>
    <xdr:to>
      <xdr:col>72</xdr:col>
      <xdr:colOff>38100</xdr:colOff>
      <xdr:row>98</xdr:row>
      <xdr:rowOff>148958</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3652500" y="16849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140085</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468428" y="16942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51879</xdr:rowOff>
    </xdr:from>
    <xdr:to>
      <xdr:col>67</xdr:col>
      <xdr:colOff>101600</xdr:colOff>
      <xdr:row>98</xdr:row>
      <xdr:rowOff>153479</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2763500" y="1685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144606</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579428" y="16946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a:extLst>
            <a:ext uri="{FF2B5EF4-FFF2-40B4-BE49-F238E27FC236}">
              <a16:creationId xmlns:a16="http://schemas.microsoft.com/office/drawing/2014/main" id="{00000000-0008-0000-06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16370</xdr:rowOff>
    </xdr:from>
    <xdr:to>
      <xdr:col>116</xdr:col>
      <xdr:colOff>62864</xdr:colOff>
      <xdr:row>39</xdr:row>
      <xdr:rowOff>44450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22159595" y="5331320"/>
          <a:ext cx="1269" cy="139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5" name="投資及び出資金最小値テキスト">
          <a:extLst>
            <a:ext uri="{FF2B5EF4-FFF2-40B4-BE49-F238E27FC236}">
              <a16:creationId xmlns:a16="http://schemas.microsoft.com/office/drawing/2014/main" id="{00000000-0008-0000-0600-0000DF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134497</xdr:rowOff>
    </xdr:from>
    <xdr:ext cx="534377" cy="259045"/>
    <xdr:sp macro="" textlink="">
      <xdr:nvSpPr>
        <xdr:cNvPr id="737" name="投資及び出資金最大値テキスト">
          <a:extLst>
            <a:ext uri="{FF2B5EF4-FFF2-40B4-BE49-F238E27FC236}">
              <a16:creationId xmlns:a16="http://schemas.microsoft.com/office/drawing/2014/main" id="{00000000-0008-0000-0600-0000E1020000}"/>
            </a:ext>
          </a:extLst>
        </xdr:cNvPr>
        <xdr:cNvSpPr txBox="1"/>
      </xdr:nvSpPr>
      <xdr:spPr>
        <a:xfrm>
          <a:off x="22212300" y="510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16370</xdr:rowOff>
    </xdr:from>
    <xdr:to>
      <xdr:col>116</xdr:col>
      <xdr:colOff>152400</xdr:colOff>
      <xdr:row>31</xdr:row>
      <xdr:rowOff>16370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5331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11912</xdr:rowOff>
    </xdr:from>
    <xdr:to>
      <xdr:col>116</xdr:col>
      <xdr:colOff>63500</xdr:colOff>
      <xdr:row>39</xdr:row>
      <xdr:rowOff>14008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1323300" y="6698462"/>
          <a:ext cx="838200" cy="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12907</xdr:rowOff>
    </xdr:from>
    <xdr:ext cx="469744" cy="259045"/>
    <xdr:sp macro="" textlink="">
      <xdr:nvSpPr>
        <xdr:cNvPr id="740" name="投資及び出資金平均値テキスト">
          <a:extLst>
            <a:ext uri="{FF2B5EF4-FFF2-40B4-BE49-F238E27FC236}">
              <a16:creationId xmlns:a16="http://schemas.microsoft.com/office/drawing/2014/main" id="{00000000-0008-0000-0600-0000E4020000}"/>
            </a:ext>
          </a:extLst>
        </xdr:cNvPr>
        <xdr:cNvSpPr txBox="1"/>
      </xdr:nvSpPr>
      <xdr:spPr>
        <a:xfrm>
          <a:off x="22212300" y="63565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161481</xdr:rowOff>
    </xdr:from>
    <xdr:to>
      <xdr:col>116</xdr:col>
      <xdr:colOff>114300</xdr:colOff>
      <xdr:row>38</xdr:row>
      <xdr:rowOff>91631</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2110700" y="650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14008</xdr:rowOff>
    </xdr:from>
    <xdr:to>
      <xdr:col>111</xdr:col>
      <xdr:colOff>177800</xdr:colOff>
      <xdr:row>39</xdr:row>
      <xdr:rowOff>17208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20434300" y="6700558"/>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170205</xdr:rowOff>
    </xdr:from>
    <xdr:to>
      <xdr:col>112</xdr:col>
      <xdr:colOff>38100</xdr:colOff>
      <xdr:row>38</xdr:row>
      <xdr:rowOff>100355</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1272500" y="651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116883</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088428" y="6289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17208</xdr:rowOff>
    </xdr:from>
    <xdr:to>
      <xdr:col>107</xdr:col>
      <xdr:colOff>50800</xdr:colOff>
      <xdr:row>39</xdr:row>
      <xdr:rowOff>19951</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flipV="1">
          <a:off x="19545300" y="6703758"/>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47676</xdr:rowOff>
    </xdr:from>
    <xdr:to>
      <xdr:col>107</xdr:col>
      <xdr:colOff>101600</xdr:colOff>
      <xdr:row>38</xdr:row>
      <xdr:rowOff>149276</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0383500" y="656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165803</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199428" y="633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19951</xdr:rowOff>
    </xdr:from>
    <xdr:to>
      <xdr:col>102</xdr:col>
      <xdr:colOff>114300</xdr:colOff>
      <xdr:row>39</xdr:row>
      <xdr:rowOff>23457</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flipV="1">
          <a:off x="18656300" y="6706501"/>
          <a:ext cx="889000" cy="3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72251</xdr:rowOff>
    </xdr:from>
    <xdr:to>
      <xdr:col>102</xdr:col>
      <xdr:colOff>165100</xdr:colOff>
      <xdr:row>39</xdr:row>
      <xdr:rowOff>2401</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9494500" y="658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18927</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10428" y="6362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64173</xdr:rowOff>
    </xdr:from>
    <xdr:to>
      <xdr:col>98</xdr:col>
      <xdr:colOff>38100</xdr:colOff>
      <xdr:row>38</xdr:row>
      <xdr:rowOff>165773</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8605500" y="657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10850</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21428" y="6354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132562</xdr:rowOff>
    </xdr:from>
    <xdr:to>
      <xdr:col>116</xdr:col>
      <xdr:colOff>114300</xdr:colOff>
      <xdr:row>39</xdr:row>
      <xdr:rowOff>62712</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2110700" y="6647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47489</xdr:rowOff>
    </xdr:from>
    <xdr:ext cx="378565" cy="259045"/>
    <xdr:sp macro="" textlink="">
      <xdr:nvSpPr>
        <xdr:cNvPr id="759" name="投資及び出資金該当値テキスト">
          <a:extLst>
            <a:ext uri="{FF2B5EF4-FFF2-40B4-BE49-F238E27FC236}">
              <a16:creationId xmlns:a16="http://schemas.microsoft.com/office/drawing/2014/main" id="{00000000-0008-0000-0600-0000F7020000}"/>
            </a:ext>
          </a:extLst>
        </xdr:cNvPr>
        <xdr:cNvSpPr txBox="1"/>
      </xdr:nvSpPr>
      <xdr:spPr>
        <a:xfrm>
          <a:off x="22212300" y="65625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134658</xdr:rowOff>
    </xdr:from>
    <xdr:to>
      <xdr:col>112</xdr:col>
      <xdr:colOff>38100</xdr:colOff>
      <xdr:row>39</xdr:row>
      <xdr:rowOff>64808</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1272500" y="6649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55935</xdr:rowOff>
    </xdr:from>
    <xdr:ext cx="378565"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34017" y="67424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137858</xdr:rowOff>
    </xdr:from>
    <xdr:to>
      <xdr:col>107</xdr:col>
      <xdr:colOff>101600</xdr:colOff>
      <xdr:row>39</xdr:row>
      <xdr:rowOff>68008</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0383500" y="6652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59135</xdr:rowOff>
    </xdr:from>
    <xdr:ext cx="378565"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0245017" y="67456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140601</xdr:rowOff>
    </xdr:from>
    <xdr:to>
      <xdr:col>102</xdr:col>
      <xdr:colOff>165100</xdr:colOff>
      <xdr:row>39</xdr:row>
      <xdr:rowOff>70751</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9494500" y="6655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61878</xdr:rowOff>
    </xdr:from>
    <xdr:ext cx="378565"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356017" y="67484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144107</xdr:rowOff>
    </xdr:from>
    <xdr:to>
      <xdr:col>98</xdr:col>
      <xdr:colOff>38100</xdr:colOff>
      <xdr:row>39</xdr:row>
      <xdr:rowOff>74257</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8605500" y="6659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65384</xdr:rowOff>
    </xdr:from>
    <xdr:ext cx="378565"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467017" y="67519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a:extLst>
            <a:ext uri="{FF2B5EF4-FFF2-40B4-BE49-F238E27FC236}">
              <a16:creationId xmlns:a16="http://schemas.microsoft.com/office/drawing/2014/main" id="{00000000-0008-0000-06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65634</xdr:rowOff>
    </xdr:from>
    <xdr:to>
      <xdr:col>116</xdr:col>
      <xdr:colOff>62864</xdr:colOff>
      <xdr:row>58</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2159595" y="8638134"/>
          <a:ext cx="1269" cy="1445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0" name="貸付金最小値テキスト">
          <a:extLst>
            <a:ext uri="{FF2B5EF4-FFF2-40B4-BE49-F238E27FC236}">
              <a16:creationId xmlns:a16="http://schemas.microsoft.com/office/drawing/2014/main" id="{00000000-0008-0000-0600-000016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12311</xdr:rowOff>
    </xdr:from>
    <xdr:ext cx="534377" cy="259045"/>
    <xdr:sp macro="" textlink="">
      <xdr:nvSpPr>
        <xdr:cNvPr id="792" name="貸付金最大値テキスト">
          <a:extLst>
            <a:ext uri="{FF2B5EF4-FFF2-40B4-BE49-F238E27FC236}">
              <a16:creationId xmlns:a16="http://schemas.microsoft.com/office/drawing/2014/main" id="{00000000-0008-0000-0600-000018030000}"/>
            </a:ext>
          </a:extLst>
        </xdr:cNvPr>
        <xdr:cNvSpPr txBox="1"/>
      </xdr:nvSpPr>
      <xdr:spPr>
        <a:xfrm>
          <a:off x="22212300" y="8413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65634</xdr:rowOff>
    </xdr:from>
    <xdr:to>
      <xdr:col>116</xdr:col>
      <xdr:colOff>152400</xdr:colOff>
      <xdr:row>50</xdr:row>
      <xdr:rowOff>65634</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8638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13513</xdr:rowOff>
    </xdr:from>
    <xdr:to>
      <xdr:col>116</xdr:col>
      <xdr:colOff>63500</xdr:colOff>
      <xdr:row>57</xdr:row>
      <xdr:rowOff>17262</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1323300" y="9786163"/>
          <a:ext cx="838200" cy="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138468</xdr:rowOff>
    </xdr:from>
    <xdr:ext cx="469744" cy="259045"/>
    <xdr:sp macro="" textlink="">
      <xdr:nvSpPr>
        <xdr:cNvPr id="795" name="貸付金平均値テキスト">
          <a:extLst>
            <a:ext uri="{FF2B5EF4-FFF2-40B4-BE49-F238E27FC236}">
              <a16:creationId xmlns:a16="http://schemas.microsoft.com/office/drawing/2014/main" id="{00000000-0008-0000-0600-00001B030000}"/>
            </a:ext>
          </a:extLst>
        </xdr:cNvPr>
        <xdr:cNvSpPr txBox="1"/>
      </xdr:nvSpPr>
      <xdr:spPr>
        <a:xfrm>
          <a:off x="22212300" y="9739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160041</xdr:rowOff>
    </xdr:from>
    <xdr:to>
      <xdr:col>116</xdr:col>
      <xdr:colOff>114300</xdr:colOff>
      <xdr:row>57</xdr:row>
      <xdr:rowOff>90191</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2110700" y="976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82413</xdr:rowOff>
    </xdr:from>
    <xdr:to>
      <xdr:col>111</xdr:col>
      <xdr:colOff>177800</xdr:colOff>
      <xdr:row>57</xdr:row>
      <xdr:rowOff>17262</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0434300" y="9340713"/>
          <a:ext cx="889000" cy="449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33899</xdr:rowOff>
    </xdr:from>
    <xdr:to>
      <xdr:col>112</xdr:col>
      <xdr:colOff>38100</xdr:colOff>
      <xdr:row>57</xdr:row>
      <xdr:rowOff>135499</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1272500" y="980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126626</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088428" y="9899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28601</xdr:rowOff>
    </xdr:from>
    <xdr:to>
      <xdr:col>107</xdr:col>
      <xdr:colOff>50800</xdr:colOff>
      <xdr:row>54</xdr:row>
      <xdr:rowOff>82413</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9545300" y="9286901"/>
          <a:ext cx="889000" cy="53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32024</xdr:rowOff>
    </xdr:from>
    <xdr:to>
      <xdr:col>107</xdr:col>
      <xdr:colOff>101600</xdr:colOff>
      <xdr:row>57</xdr:row>
      <xdr:rowOff>133624</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0383500" y="98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124751</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199428" y="9897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52</xdr:row>
      <xdr:rowOff>169510</xdr:rowOff>
    </xdr:from>
    <xdr:to>
      <xdr:col>102</xdr:col>
      <xdr:colOff>114300</xdr:colOff>
      <xdr:row>54</xdr:row>
      <xdr:rowOff>28601</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8656300" y="9084910"/>
          <a:ext cx="889000" cy="201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8387</xdr:rowOff>
    </xdr:from>
    <xdr:to>
      <xdr:col>102</xdr:col>
      <xdr:colOff>165100</xdr:colOff>
      <xdr:row>57</xdr:row>
      <xdr:rowOff>109987</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9494500" y="97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101114</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10428" y="987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123739</xdr:rowOff>
    </xdr:from>
    <xdr:to>
      <xdr:col>98</xdr:col>
      <xdr:colOff>38100</xdr:colOff>
      <xdr:row>57</xdr:row>
      <xdr:rowOff>53889</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8605500" y="972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45016</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21428" y="981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134163</xdr:rowOff>
    </xdr:from>
    <xdr:to>
      <xdr:col>116</xdr:col>
      <xdr:colOff>114300</xdr:colOff>
      <xdr:row>57</xdr:row>
      <xdr:rowOff>64313</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2110700" y="973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157040</xdr:rowOff>
    </xdr:from>
    <xdr:ext cx="469744" cy="259045"/>
    <xdr:sp macro="" textlink="">
      <xdr:nvSpPr>
        <xdr:cNvPr id="814" name="貸付金該当値テキスト">
          <a:extLst>
            <a:ext uri="{FF2B5EF4-FFF2-40B4-BE49-F238E27FC236}">
              <a16:creationId xmlns:a16="http://schemas.microsoft.com/office/drawing/2014/main" id="{00000000-0008-0000-0600-00002E030000}"/>
            </a:ext>
          </a:extLst>
        </xdr:cNvPr>
        <xdr:cNvSpPr txBox="1"/>
      </xdr:nvSpPr>
      <xdr:spPr>
        <a:xfrm>
          <a:off x="22212300" y="958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137912</xdr:rowOff>
    </xdr:from>
    <xdr:to>
      <xdr:col>112</xdr:col>
      <xdr:colOff>38100</xdr:colOff>
      <xdr:row>57</xdr:row>
      <xdr:rowOff>68062</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1272500" y="973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84589</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088428" y="9514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31613</xdr:rowOff>
    </xdr:from>
    <xdr:to>
      <xdr:col>107</xdr:col>
      <xdr:colOff>101600</xdr:colOff>
      <xdr:row>54</xdr:row>
      <xdr:rowOff>133213</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0383500" y="9289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52</xdr:row>
      <xdr:rowOff>149740</xdr:rowOff>
    </xdr:from>
    <xdr:ext cx="534377"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167111" y="9065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53</xdr:row>
      <xdr:rowOff>149251</xdr:rowOff>
    </xdr:from>
    <xdr:to>
      <xdr:col>102</xdr:col>
      <xdr:colOff>165100</xdr:colOff>
      <xdr:row>54</xdr:row>
      <xdr:rowOff>79401</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9494500" y="9236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52</xdr:row>
      <xdr:rowOff>95928</xdr:rowOff>
    </xdr:from>
    <xdr:ext cx="534377"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278111" y="9011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52</xdr:row>
      <xdr:rowOff>118710</xdr:rowOff>
    </xdr:from>
    <xdr:to>
      <xdr:col>98</xdr:col>
      <xdr:colOff>38100</xdr:colOff>
      <xdr:row>53</xdr:row>
      <xdr:rowOff>48860</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8605500" y="903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51</xdr:row>
      <xdr:rowOff>65387</xdr:rowOff>
    </xdr:from>
    <xdr:ext cx="534377"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389111" y="8809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44069</xdr:rowOff>
    </xdr:from>
    <xdr:to>
      <xdr:col>116</xdr:col>
      <xdr:colOff>62864</xdr:colOff>
      <xdr:row>79</xdr:row>
      <xdr:rowOff>12255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217019"/>
          <a:ext cx="1269" cy="1339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16082</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56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12255</xdr:rowOff>
    </xdr:from>
    <xdr:to>
      <xdr:col>116</xdr:col>
      <xdr:colOff>152400</xdr:colOff>
      <xdr:row>79</xdr:row>
      <xdr:rowOff>12255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556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162196</xdr:rowOff>
    </xdr:from>
    <xdr:ext cx="534377"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992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44069</xdr:rowOff>
    </xdr:from>
    <xdr:to>
      <xdr:col>116</xdr:col>
      <xdr:colOff>152400</xdr:colOff>
      <xdr:row>71</xdr:row>
      <xdr:rowOff>44069</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217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127965</xdr:rowOff>
    </xdr:from>
    <xdr:to>
      <xdr:col>116</xdr:col>
      <xdr:colOff>63500</xdr:colOff>
      <xdr:row>76</xdr:row>
      <xdr:rowOff>141396</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1323300" y="12643815"/>
          <a:ext cx="838200" cy="527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83335</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942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60458</xdr:rowOff>
    </xdr:from>
    <xdr:to>
      <xdr:col>116</xdr:col>
      <xdr:colOff>114300</xdr:colOff>
      <xdr:row>76</xdr:row>
      <xdr:rowOff>162058</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309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127965</xdr:rowOff>
    </xdr:from>
    <xdr:to>
      <xdr:col>111</xdr:col>
      <xdr:colOff>177800</xdr:colOff>
      <xdr:row>74</xdr:row>
      <xdr:rowOff>13627</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2643815"/>
          <a:ext cx="889000" cy="57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134086</xdr:rowOff>
    </xdr:from>
    <xdr:to>
      <xdr:col>112</xdr:col>
      <xdr:colOff>38100</xdr:colOff>
      <xdr:row>76</xdr:row>
      <xdr:rowOff>64236</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9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55363</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3085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13627</xdr:rowOff>
    </xdr:from>
    <xdr:to>
      <xdr:col>107</xdr:col>
      <xdr:colOff>50800</xdr:colOff>
      <xdr:row>74</xdr:row>
      <xdr:rowOff>15456</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2700927"/>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110827</xdr:rowOff>
    </xdr:from>
    <xdr:to>
      <xdr:col>107</xdr:col>
      <xdr:colOff>101600</xdr:colOff>
      <xdr:row>76</xdr:row>
      <xdr:rowOff>40977</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32103</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306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1435</xdr:rowOff>
    </xdr:from>
    <xdr:to>
      <xdr:col>102</xdr:col>
      <xdr:colOff>114300</xdr:colOff>
      <xdr:row>74</xdr:row>
      <xdr:rowOff>15456</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8656300" y="12688735"/>
          <a:ext cx="889000" cy="1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66383</xdr:rowOff>
    </xdr:from>
    <xdr:to>
      <xdr:col>102</xdr:col>
      <xdr:colOff>165100</xdr:colOff>
      <xdr:row>75</xdr:row>
      <xdr:rowOff>167984</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159111</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301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42742</xdr:rowOff>
    </xdr:from>
    <xdr:to>
      <xdr:col>98</xdr:col>
      <xdr:colOff>38100</xdr:colOff>
      <xdr:row>75</xdr:row>
      <xdr:rowOff>144342</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135469</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99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90596</xdr:rowOff>
    </xdr:from>
    <xdr:to>
      <xdr:col>116</xdr:col>
      <xdr:colOff>114300</xdr:colOff>
      <xdr:row>77</xdr:row>
      <xdr:rowOff>20746</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3120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69023</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3099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77165</xdr:rowOff>
    </xdr:from>
    <xdr:to>
      <xdr:col>112</xdr:col>
      <xdr:colOff>38100</xdr:colOff>
      <xdr:row>74</xdr:row>
      <xdr:rowOff>7315</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259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23842</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236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134277</xdr:rowOff>
    </xdr:from>
    <xdr:to>
      <xdr:col>107</xdr:col>
      <xdr:colOff>101600</xdr:colOff>
      <xdr:row>74</xdr:row>
      <xdr:rowOff>64427</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2650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80954</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2425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136106</xdr:rowOff>
    </xdr:from>
    <xdr:to>
      <xdr:col>102</xdr:col>
      <xdr:colOff>165100</xdr:colOff>
      <xdr:row>74</xdr:row>
      <xdr:rowOff>66256</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2651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82783</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242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122085</xdr:rowOff>
    </xdr:from>
    <xdr:to>
      <xdr:col>98</xdr:col>
      <xdr:colOff>38100</xdr:colOff>
      <xdr:row>74</xdr:row>
      <xdr:rowOff>52235</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2637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68762</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2413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96</xdr:row>
      <xdr:rowOff>35577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649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91</xdr:row>
      <xdr:rowOff>130827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573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89</xdr:row>
      <xdr:rowOff>92727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5351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a:extLst>
            <a:ext uri="{FF2B5EF4-FFF2-40B4-BE49-F238E27FC236}">
              <a16:creationId xmlns:a16="http://schemas.microsoft.com/office/drawing/2014/main" id="{00000000-0008-0000-0600-00008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905" name="前年度繰上充用金最小値テキスト">
          <a:extLst>
            <a:ext uri="{FF2B5EF4-FFF2-40B4-BE49-F238E27FC236}">
              <a16:creationId xmlns:a16="http://schemas.microsoft.com/office/drawing/2014/main" id="{00000000-0008-0000-0600-000089030000}"/>
            </a:ext>
          </a:extLst>
        </xdr:cNvPr>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907" name="前年度繰上充用金最大値テキスト">
          <a:extLst>
            <a:ext uri="{FF2B5EF4-FFF2-40B4-BE49-F238E27FC236}">
              <a16:creationId xmlns:a16="http://schemas.microsoft.com/office/drawing/2014/main" id="{00000000-0008-0000-0600-00008B030000}"/>
            </a:ext>
          </a:extLst>
        </xdr:cNvPr>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910" name="前年度繰上充用金平均値テキスト">
          <a:extLst>
            <a:ext uri="{FF2B5EF4-FFF2-40B4-BE49-F238E27FC236}">
              <a16:creationId xmlns:a16="http://schemas.microsoft.com/office/drawing/2014/main" id="{00000000-0008-0000-0600-00008E030000}"/>
            </a:ext>
          </a:extLst>
        </xdr:cNvPr>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96</xdr:row>
      <xdr:rowOff>127000</xdr:rowOff>
    </xdr:from>
    <xdr:to>
      <xdr:col>102</xdr:col>
      <xdr:colOff>165100</xdr:colOff>
      <xdr:row>97</xdr:row>
      <xdr:rowOff>57150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9494500" y="165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73677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636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91</xdr:row>
      <xdr:rowOff>31750</xdr:rowOff>
    </xdr:from>
    <xdr:to>
      <xdr:col>98</xdr:col>
      <xdr:colOff>38100</xdr:colOff>
      <xdr:row>91</xdr:row>
      <xdr:rowOff>133350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8605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89</xdr:row>
      <xdr:rowOff>149877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29" name="前年度繰上充用金該当値テキスト">
          <a:extLst>
            <a:ext uri="{FF2B5EF4-FFF2-40B4-BE49-F238E27FC236}">
              <a16:creationId xmlns:a16="http://schemas.microsoft.com/office/drawing/2014/main" id="{00000000-0008-0000-0600-0000A1030000}"/>
            </a:ext>
          </a:extLst>
        </xdr:cNvPr>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111777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0309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ysClr val="windowText" lastClr="000000"/>
              </a:solidFill>
              <a:effectLst/>
              <a:latin typeface="+mn-lt"/>
              <a:ea typeface="+mn-ea"/>
              <a:cs typeface="+mn-cs"/>
            </a:rPr>
            <a:t>　</a:t>
          </a:r>
          <a:r>
            <a:rPr kumimoji="1" lang="ja-JP" altLang="ja-JP" sz="1100" b="0" i="0" baseline="0">
              <a:solidFill>
                <a:sysClr val="windowText" lastClr="000000"/>
              </a:solidFill>
              <a:effectLst/>
              <a:latin typeface="+mn-lt"/>
              <a:ea typeface="+mn-ea"/>
              <a:cs typeface="+mn-cs"/>
            </a:rPr>
            <a:t>普通建設事業全体で、</a:t>
          </a:r>
          <a:r>
            <a:rPr kumimoji="1" lang="ja-JP" altLang="en-US" sz="1100" b="0" i="0" baseline="0">
              <a:solidFill>
                <a:sysClr val="windowText" lastClr="000000"/>
              </a:solidFill>
              <a:effectLst/>
              <a:latin typeface="+mn-lt"/>
              <a:ea typeface="+mn-ea"/>
              <a:cs typeface="+mn-cs"/>
            </a:rPr>
            <a:t>令和元</a:t>
          </a:r>
          <a:r>
            <a:rPr kumimoji="1" lang="ja-JP" altLang="ja-JP" sz="1100" b="0" i="0" baseline="0">
              <a:solidFill>
                <a:sysClr val="windowText" lastClr="000000"/>
              </a:solidFill>
              <a:effectLst/>
              <a:latin typeface="+mn-lt"/>
              <a:ea typeface="+mn-ea"/>
              <a:cs typeface="+mn-cs"/>
            </a:rPr>
            <a:t>年度に比べて一人当たり</a:t>
          </a:r>
          <a:r>
            <a:rPr kumimoji="1" lang="en-US" altLang="ja-JP" sz="1100" b="0" i="0" baseline="0">
              <a:solidFill>
                <a:sysClr val="windowText" lastClr="000000"/>
              </a:solidFill>
              <a:effectLst/>
              <a:latin typeface="+mn-lt"/>
              <a:ea typeface="+mn-ea"/>
              <a:cs typeface="+mn-cs"/>
            </a:rPr>
            <a:t>44,146</a:t>
          </a:r>
          <a:r>
            <a:rPr kumimoji="1" lang="ja-JP" altLang="ja-JP" sz="1100" b="0" i="0" baseline="0">
              <a:solidFill>
                <a:sysClr val="windowText" lastClr="000000"/>
              </a:solidFill>
              <a:effectLst/>
              <a:latin typeface="+mn-lt"/>
              <a:ea typeface="+mn-ea"/>
              <a:cs typeface="+mn-cs"/>
            </a:rPr>
            <a:t>円</a:t>
          </a:r>
          <a:r>
            <a:rPr kumimoji="1" lang="ja-JP" altLang="en-US" sz="1100" b="0" i="0" baseline="0">
              <a:solidFill>
                <a:sysClr val="windowText" lastClr="000000"/>
              </a:solidFill>
              <a:effectLst/>
              <a:latin typeface="+mn-lt"/>
              <a:ea typeface="+mn-ea"/>
              <a:cs typeface="+mn-cs"/>
            </a:rPr>
            <a:t>減少</a:t>
          </a:r>
          <a:r>
            <a:rPr kumimoji="1" lang="ja-JP" altLang="ja-JP" sz="1100" b="0" i="0" baseline="0">
              <a:solidFill>
                <a:sysClr val="windowText" lastClr="000000"/>
              </a:solidFill>
              <a:effectLst/>
              <a:latin typeface="+mn-lt"/>
              <a:ea typeface="+mn-ea"/>
              <a:cs typeface="+mn-cs"/>
            </a:rPr>
            <a:t>した。その内訳は、新規整備で</a:t>
          </a:r>
          <a:r>
            <a:rPr kumimoji="1" lang="en-US" altLang="ja-JP" sz="1100" b="0" i="0" baseline="0">
              <a:solidFill>
                <a:sysClr val="windowText" lastClr="000000"/>
              </a:solidFill>
              <a:effectLst/>
              <a:latin typeface="+mn-lt"/>
              <a:ea typeface="+mn-ea"/>
              <a:cs typeface="+mn-cs"/>
            </a:rPr>
            <a:t>53,651</a:t>
          </a:r>
          <a:r>
            <a:rPr kumimoji="1" lang="ja-JP" altLang="ja-JP" sz="1100" b="0" i="0" baseline="0">
              <a:solidFill>
                <a:sysClr val="windowText" lastClr="000000"/>
              </a:solidFill>
              <a:effectLst/>
              <a:latin typeface="+mn-lt"/>
              <a:ea typeface="+mn-ea"/>
              <a:cs typeface="+mn-cs"/>
            </a:rPr>
            <a:t>円の</a:t>
          </a:r>
          <a:r>
            <a:rPr kumimoji="1" lang="ja-JP" altLang="en-US" sz="1100" b="0" i="0" baseline="0">
              <a:solidFill>
                <a:sysClr val="windowText" lastClr="000000"/>
              </a:solidFill>
              <a:effectLst/>
              <a:latin typeface="+mn-lt"/>
              <a:ea typeface="+mn-ea"/>
              <a:cs typeface="+mn-cs"/>
            </a:rPr>
            <a:t>減</a:t>
          </a:r>
          <a:r>
            <a:rPr kumimoji="1" lang="ja-JP" altLang="ja-JP" sz="1100" b="0" i="0" baseline="0">
              <a:solidFill>
                <a:sysClr val="windowText" lastClr="000000"/>
              </a:solidFill>
              <a:effectLst/>
              <a:latin typeface="+mn-lt"/>
              <a:ea typeface="+mn-ea"/>
              <a:cs typeface="+mn-cs"/>
            </a:rPr>
            <a:t>、更新整備で</a:t>
          </a:r>
          <a:r>
            <a:rPr kumimoji="1" lang="en-US" altLang="ja-JP" sz="1100" b="0" i="0" baseline="0">
              <a:solidFill>
                <a:sysClr val="windowText" lastClr="000000"/>
              </a:solidFill>
              <a:effectLst/>
              <a:latin typeface="+mn-lt"/>
              <a:ea typeface="+mn-ea"/>
              <a:cs typeface="+mn-cs"/>
            </a:rPr>
            <a:t>9,135</a:t>
          </a:r>
          <a:r>
            <a:rPr kumimoji="1" lang="ja-JP" altLang="ja-JP" sz="1100" b="0" i="0" baseline="0">
              <a:solidFill>
                <a:sysClr val="windowText" lastClr="000000"/>
              </a:solidFill>
              <a:effectLst/>
              <a:latin typeface="+mn-lt"/>
              <a:ea typeface="+mn-ea"/>
              <a:cs typeface="+mn-cs"/>
            </a:rPr>
            <a:t>円の</a:t>
          </a:r>
          <a:r>
            <a:rPr kumimoji="1" lang="ja-JP" altLang="en-US" sz="1100" b="0" i="0" baseline="0">
              <a:solidFill>
                <a:sysClr val="windowText" lastClr="000000"/>
              </a:solidFill>
              <a:effectLst/>
              <a:latin typeface="+mn-lt"/>
              <a:ea typeface="+mn-ea"/>
              <a:cs typeface="+mn-cs"/>
            </a:rPr>
            <a:t>増加</a:t>
          </a:r>
          <a:r>
            <a:rPr kumimoji="1" lang="ja-JP" altLang="ja-JP" sz="1100" b="0" i="0" baseline="0">
              <a:solidFill>
                <a:sysClr val="windowText" lastClr="000000"/>
              </a:solidFill>
              <a:effectLst/>
              <a:latin typeface="+mn-lt"/>
              <a:ea typeface="+mn-ea"/>
              <a:cs typeface="+mn-cs"/>
            </a:rPr>
            <a:t>となっており、新規整備</a:t>
          </a:r>
          <a:r>
            <a:rPr kumimoji="1" lang="ja-JP" altLang="en-US" sz="1100" b="0" i="0" baseline="0">
              <a:solidFill>
                <a:sysClr val="windowText" lastClr="000000"/>
              </a:solidFill>
              <a:effectLst/>
              <a:latin typeface="+mn-lt"/>
              <a:ea typeface="+mn-ea"/>
              <a:cs typeface="+mn-cs"/>
            </a:rPr>
            <a:t>が大きく減少したことにより更新整備が増加となったが減少となった</a:t>
          </a:r>
          <a:r>
            <a:rPr kumimoji="1" lang="ja-JP" altLang="ja-JP" sz="1100" b="0" i="0" baseline="0">
              <a:solidFill>
                <a:sysClr val="windowText" lastClr="000000"/>
              </a:solidFill>
              <a:effectLst/>
              <a:latin typeface="+mn-lt"/>
              <a:ea typeface="+mn-ea"/>
              <a:cs typeface="+mn-cs"/>
            </a:rPr>
            <a:t>。新規整備は</a:t>
          </a:r>
          <a:r>
            <a:rPr kumimoji="1" lang="ja-JP" altLang="en-US" sz="1100" b="0" i="0" baseline="0">
              <a:solidFill>
                <a:sysClr val="windowText" lastClr="000000"/>
              </a:solidFill>
              <a:effectLst/>
              <a:latin typeface="+mn-lt"/>
              <a:ea typeface="+mn-ea"/>
              <a:cs typeface="+mn-cs"/>
            </a:rPr>
            <a:t>統合こども園整備等の大型事業の完了</a:t>
          </a:r>
          <a:r>
            <a:rPr kumimoji="1" lang="ja-JP" altLang="ja-JP" sz="1100" b="0" i="0" baseline="0">
              <a:solidFill>
                <a:sysClr val="windowText" lastClr="000000"/>
              </a:solidFill>
              <a:effectLst/>
              <a:latin typeface="+mn-lt"/>
              <a:ea typeface="+mn-ea"/>
              <a:cs typeface="+mn-cs"/>
            </a:rPr>
            <a:t>による</a:t>
          </a:r>
          <a:r>
            <a:rPr kumimoji="1" lang="ja-JP" altLang="en-US" sz="1100" b="0" i="0" baseline="0">
              <a:solidFill>
                <a:sysClr val="windowText" lastClr="000000"/>
              </a:solidFill>
              <a:effectLst/>
              <a:latin typeface="+mn-lt"/>
              <a:ea typeface="+mn-ea"/>
              <a:cs typeface="+mn-cs"/>
            </a:rPr>
            <a:t>減少</a:t>
          </a:r>
          <a:r>
            <a:rPr kumimoji="1" lang="ja-JP" altLang="ja-JP" sz="1100" b="0" i="0" baseline="0">
              <a:solidFill>
                <a:sysClr val="windowText" lastClr="000000"/>
              </a:solidFill>
              <a:effectLst/>
              <a:latin typeface="+mn-lt"/>
              <a:ea typeface="+mn-ea"/>
              <a:cs typeface="+mn-cs"/>
            </a:rPr>
            <a:t>である。今後も施設の集約化等により普通建設事業費は類似団体を上回る傾向が予想される。しかしながら、大型事業の完了後に廃止する既存の保育所や社会教育施設等の除却や譲渡を進めることにより、維持補修費の縮減が見込まれる。</a:t>
          </a:r>
          <a:endParaRPr lang="ja-JP" altLang="ja-JP" sz="1400">
            <a:solidFill>
              <a:sysClr val="windowText" lastClr="000000"/>
            </a:solidFill>
            <a:effectLst/>
          </a:endParaRPr>
        </a:p>
        <a:p>
          <a:pPr eaLnBrk="1" fontAlgn="auto" latinLnBrk="0" hangingPunct="1"/>
          <a:r>
            <a:rPr kumimoji="1" lang="ja-JP" altLang="ja-JP" sz="1100" b="0" i="0" baseline="0">
              <a:solidFill>
                <a:sysClr val="windowText" lastClr="000000"/>
              </a:solidFill>
              <a:effectLst/>
              <a:latin typeface="+mn-lt"/>
              <a:ea typeface="+mn-ea"/>
              <a:cs typeface="+mn-cs"/>
            </a:rPr>
            <a:t>　また、一人当たり維持補修費が</a:t>
          </a:r>
          <a:r>
            <a:rPr kumimoji="1" lang="ja-JP" altLang="en-US" sz="1100" b="0" i="0" baseline="0">
              <a:solidFill>
                <a:sysClr val="windowText" lastClr="000000"/>
              </a:solidFill>
              <a:effectLst/>
              <a:latin typeface="+mn-lt"/>
              <a:ea typeface="+mn-ea"/>
              <a:cs typeface="+mn-cs"/>
            </a:rPr>
            <a:t>令和元</a:t>
          </a:r>
          <a:r>
            <a:rPr kumimoji="1" lang="ja-JP" altLang="ja-JP" sz="1100" b="0" i="0" baseline="0">
              <a:solidFill>
                <a:sysClr val="windowText" lastClr="000000"/>
              </a:solidFill>
              <a:effectLst/>
              <a:latin typeface="+mn-lt"/>
              <a:ea typeface="+mn-ea"/>
              <a:cs typeface="+mn-cs"/>
            </a:rPr>
            <a:t>年度から令和</a:t>
          </a:r>
          <a:r>
            <a:rPr kumimoji="1" lang="ja-JP" altLang="en-US" sz="1100" b="0" i="0" baseline="0">
              <a:solidFill>
                <a:sysClr val="windowText" lastClr="000000"/>
              </a:solidFill>
              <a:effectLst/>
              <a:latin typeface="+mn-lt"/>
              <a:ea typeface="+mn-ea"/>
              <a:cs typeface="+mn-cs"/>
            </a:rPr>
            <a:t>２</a:t>
          </a:r>
          <a:r>
            <a:rPr kumimoji="1" lang="ja-JP" altLang="ja-JP" sz="1100" b="0" i="0" baseline="0">
              <a:solidFill>
                <a:sysClr val="windowText" lastClr="000000"/>
              </a:solidFill>
              <a:effectLst/>
              <a:latin typeface="+mn-lt"/>
              <a:ea typeface="+mn-ea"/>
              <a:cs typeface="+mn-cs"/>
            </a:rPr>
            <a:t>年度にかけて</a:t>
          </a:r>
          <a:r>
            <a:rPr kumimoji="1" lang="en-US" altLang="ja-JP" sz="1100" b="0" i="0" baseline="0">
              <a:solidFill>
                <a:sysClr val="windowText" lastClr="000000"/>
              </a:solidFill>
              <a:effectLst/>
              <a:latin typeface="+mn-lt"/>
              <a:ea typeface="+mn-ea"/>
              <a:cs typeface="+mn-cs"/>
            </a:rPr>
            <a:t>4,250</a:t>
          </a:r>
          <a:r>
            <a:rPr kumimoji="1" lang="ja-JP" altLang="ja-JP" sz="1100" b="0" i="0" baseline="0">
              <a:solidFill>
                <a:sysClr val="windowText" lastClr="000000"/>
              </a:solidFill>
              <a:effectLst/>
              <a:latin typeface="+mn-lt"/>
              <a:ea typeface="+mn-ea"/>
              <a:cs typeface="+mn-cs"/>
            </a:rPr>
            <a:t>円</a:t>
          </a:r>
          <a:r>
            <a:rPr kumimoji="1" lang="ja-JP" altLang="en-US" sz="1100" b="0" i="0" baseline="0">
              <a:solidFill>
                <a:sysClr val="windowText" lastClr="000000"/>
              </a:solidFill>
              <a:effectLst/>
              <a:latin typeface="+mn-lt"/>
              <a:ea typeface="+mn-ea"/>
              <a:cs typeface="+mn-cs"/>
            </a:rPr>
            <a:t>増加</a:t>
          </a:r>
          <a:r>
            <a:rPr kumimoji="1" lang="ja-JP" altLang="ja-JP" sz="1100" b="0" i="0" baseline="0">
              <a:solidFill>
                <a:sysClr val="windowText" lastClr="000000"/>
              </a:solidFill>
              <a:effectLst/>
              <a:latin typeface="+mn-lt"/>
              <a:ea typeface="+mn-ea"/>
              <a:cs typeface="+mn-cs"/>
            </a:rPr>
            <a:t>したのは、</a:t>
          </a:r>
          <a:r>
            <a:rPr kumimoji="1" lang="ja-JP" altLang="en-US" sz="1100" b="0" i="0" baseline="0">
              <a:solidFill>
                <a:sysClr val="windowText" lastClr="000000"/>
              </a:solidFill>
              <a:effectLst/>
              <a:latin typeface="+mn-lt"/>
              <a:ea typeface="+mn-ea"/>
              <a:cs typeface="+mn-cs"/>
            </a:rPr>
            <a:t>大雪被害</a:t>
          </a:r>
          <a:r>
            <a:rPr kumimoji="1" lang="ja-JP" altLang="ja-JP" sz="1100" b="0" i="0" baseline="0">
              <a:solidFill>
                <a:sysClr val="windowText" lastClr="000000"/>
              </a:solidFill>
              <a:effectLst/>
              <a:latin typeface="+mn-lt"/>
              <a:ea typeface="+mn-ea"/>
              <a:cs typeface="+mn-cs"/>
            </a:rPr>
            <a:t>による</a:t>
          </a:r>
          <a:r>
            <a:rPr kumimoji="1" lang="ja-JP" altLang="en-US" sz="1100" b="0" i="0" baseline="0">
              <a:solidFill>
                <a:sysClr val="windowText" lastClr="000000"/>
              </a:solidFill>
              <a:effectLst/>
              <a:latin typeface="+mn-lt"/>
              <a:ea typeface="+mn-ea"/>
              <a:cs typeface="+mn-cs"/>
            </a:rPr>
            <a:t>除雪費用が増加したことに</a:t>
          </a:r>
          <a:r>
            <a:rPr kumimoji="1" lang="ja-JP" altLang="ja-JP" sz="1100" b="0" i="0" baseline="0">
              <a:solidFill>
                <a:sysClr val="windowText" lastClr="000000"/>
              </a:solidFill>
              <a:effectLst/>
              <a:latin typeface="+mn-lt"/>
              <a:ea typeface="+mn-ea"/>
              <a:cs typeface="+mn-cs"/>
            </a:rPr>
            <a:t>よるものである。</a:t>
          </a:r>
          <a:endParaRPr lang="ja-JP" altLang="ja-JP" sz="1400">
            <a:solidFill>
              <a:sysClr val="windowText" lastClr="000000"/>
            </a:solidFill>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富山県小矢部市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29,459
28,911
134.07
18,825,208
18,445,790
325,083
8,668,393
18,656,146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14.9
196.7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169418</xdr:rowOff>
    </xdr:from>
    <xdr:to>
      <xdr:col>24</xdr:col>
      <xdr:colOff>62865</xdr:colOff>
      <xdr:row>39</xdr:row>
      <xdr:rowOff>23114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12918"/>
          <a:ext cx="1270" cy="1396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26941</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13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23114</xdr:rowOff>
    </xdr:from>
    <xdr:to>
      <xdr:col>24</xdr:col>
      <xdr:colOff>152400</xdr:colOff>
      <xdr:row>39</xdr:row>
      <xdr:rowOff>23114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09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116095</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88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169418</xdr:rowOff>
    </xdr:from>
    <xdr:to>
      <xdr:col>24</xdr:col>
      <xdr:colOff>152400</xdr:colOff>
      <xdr:row>30</xdr:row>
      <xdr:rowOff>169418</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1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46301</xdr:rowOff>
    </xdr:from>
    <xdr:to>
      <xdr:col>24</xdr:col>
      <xdr:colOff>63500</xdr:colOff>
      <xdr:row>34</xdr:row>
      <xdr:rowOff>63609</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5875601"/>
          <a:ext cx="838200" cy="17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40548</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2127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62121</xdr:rowOff>
    </xdr:from>
    <xdr:to>
      <xdr:col>24</xdr:col>
      <xdr:colOff>114300</xdr:colOff>
      <xdr:row>36</xdr:row>
      <xdr:rowOff>163721</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23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46301</xdr:rowOff>
    </xdr:from>
    <xdr:to>
      <xdr:col>19</xdr:col>
      <xdr:colOff>177800</xdr:colOff>
      <xdr:row>34</xdr:row>
      <xdr:rowOff>83203</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5875601"/>
          <a:ext cx="889000" cy="36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11829</xdr:rowOff>
    </xdr:from>
    <xdr:to>
      <xdr:col>20</xdr:col>
      <xdr:colOff>38100</xdr:colOff>
      <xdr:row>36</xdr:row>
      <xdr:rowOff>113429</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18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104556</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276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23114</xdr:rowOff>
    </xdr:from>
    <xdr:to>
      <xdr:col>15</xdr:col>
      <xdr:colOff>50800</xdr:colOff>
      <xdr:row>34</xdr:row>
      <xdr:rowOff>83203</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5852414"/>
          <a:ext cx="889000" cy="60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19993</xdr:rowOff>
    </xdr:from>
    <xdr:to>
      <xdr:col>15</xdr:col>
      <xdr:colOff>101600</xdr:colOff>
      <xdr:row>36</xdr:row>
      <xdr:rowOff>121593</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19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112720</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284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23114</xdr:rowOff>
    </xdr:from>
    <xdr:to>
      <xdr:col>10</xdr:col>
      <xdr:colOff>114300</xdr:colOff>
      <xdr:row>34</xdr:row>
      <xdr:rowOff>47280</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5852414"/>
          <a:ext cx="889000" cy="24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7910</xdr:rowOff>
    </xdr:from>
    <xdr:to>
      <xdr:col>10</xdr:col>
      <xdr:colOff>165100</xdr:colOff>
      <xdr:row>36</xdr:row>
      <xdr:rowOff>109510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100637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27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166951</xdr:rowOff>
    </xdr:from>
    <xdr:to>
      <xdr:col>6</xdr:col>
      <xdr:colOff>38100</xdr:colOff>
      <xdr:row>36</xdr:row>
      <xdr:rowOff>97101</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88228</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260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12809</xdr:rowOff>
    </xdr:from>
    <xdr:to>
      <xdr:col>24</xdr:col>
      <xdr:colOff>114300</xdr:colOff>
      <xdr:row>34</xdr:row>
      <xdr:rowOff>114409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842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35686</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693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166951</xdr:rowOff>
    </xdr:from>
    <xdr:to>
      <xdr:col>20</xdr:col>
      <xdr:colOff>38100</xdr:colOff>
      <xdr:row>34</xdr:row>
      <xdr:rowOff>97101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824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113628</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600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32403</xdr:rowOff>
    </xdr:from>
    <xdr:to>
      <xdr:col>15</xdr:col>
      <xdr:colOff>101600</xdr:colOff>
      <xdr:row>34</xdr:row>
      <xdr:rowOff>134003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861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150530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636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143764</xdr:rowOff>
    </xdr:from>
    <xdr:to>
      <xdr:col>10</xdr:col>
      <xdr:colOff>165100</xdr:colOff>
      <xdr:row>34</xdr:row>
      <xdr:rowOff>73914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801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90441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576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167930</xdr:rowOff>
    </xdr:from>
    <xdr:to>
      <xdr:col>6</xdr:col>
      <xdr:colOff>38100</xdr:colOff>
      <xdr:row>34</xdr:row>
      <xdr:rowOff>98080</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82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114607</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60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a:extLst>
            <a:ext uri="{FF2B5EF4-FFF2-40B4-BE49-F238E27FC236}">
              <a16:creationId xmlns:a16="http://schemas.microsoft.com/office/drawing/2014/main" id="{00000000-0008-0000-0700-000073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a:extLst>
            <a:ext uri="{FF2B5EF4-FFF2-40B4-BE49-F238E27FC236}">
              <a16:creationId xmlns:a16="http://schemas.microsoft.com/office/drawing/2014/main" id="{00000000-0008-0000-07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162909</xdr:rowOff>
    </xdr:from>
    <xdr:to>
      <xdr:col>24</xdr:col>
      <xdr:colOff>62865</xdr:colOff>
      <xdr:row>56</xdr:row>
      <xdr:rowOff>151666</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4633595" y="8735409"/>
          <a:ext cx="1270" cy="1017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155493</xdr:rowOff>
    </xdr:from>
    <xdr:ext cx="599010" cy="259045"/>
    <xdr:sp macro="" textlink="">
      <xdr:nvSpPr>
        <xdr:cNvPr id="118" name="総務費最小値テキスト">
          <a:extLst>
            <a:ext uri="{FF2B5EF4-FFF2-40B4-BE49-F238E27FC236}">
              <a16:creationId xmlns:a16="http://schemas.microsoft.com/office/drawing/2014/main" id="{00000000-0008-0000-0700-000076000000}"/>
            </a:ext>
          </a:extLst>
        </xdr:cNvPr>
        <xdr:cNvSpPr txBox="1"/>
      </xdr:nvSpPr>
      <xdr:spPr>
        <a:xfrm>
          <a:off x="4686300" y="9756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151666</xdr:rowOff>
    </xdr:from>
    <xdr:to>
      <xdr:col>24</xdr:col>
      <xdr:colOff>152400</xdr:colOff>
      <xdr:row>56</xdr:row>
      <xdr:rowOff>151666</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9752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109586</xdr:rowOff>
    </xdr:from>
    <xdr:ext cx="599010" cy="259045"/>
    <xdr:sp macro="" textlink="">
      <xdr:nvSpPr>
        <xdr:cNvPr id="120" name="総務費最大値テキスト">
          <a:extLst>
            <a:ext uri="{FF2B5EF4-FFF2-40B4-BE49-F238E27FC236}">
              <a16:creationId xmlns:a16="http://schemas.microsoft.com/office/drawing/2014/main" id="{00000000-0008-0000-0700-000078000000}"/>
            </a:ext>
          </a:extLst>
        </xdr:cNvPr>
        <xdr:cNvSpPr txBox="1"/>
      </xdr:nvSpPr>
      <xdr:spPr>
        <a:xfrm>
          <a:off x="4686300" y="8510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452,893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162909</xdr:rowOff>
    </xdr:from>
    <xdr:to>
      <xdr:col>24</xdr:col>
      <xdr:colOff>152400</xdr:colOff>
      <xdr:row>50</xdr:row>
      <xdr:rowOff>162909</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4546600" y="8735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100671</xdr:rowOff>
    </xdr:from>
    <xdr:to>
      <xdr:col>24</xdr:col>
      <xdr:colOff>63500</xdr:colOff>
      <xdr:row>58</xdr:row>
      <xdr:rowOff>99979</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3797300" y="9701871"/>
          <a:ext cx="838200" cy="342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147379</xdr:rowOff>
    </xdr:from>
    <xdr:ext cx="599010" cy="259045"/>
    <xdr:sp macro="" textlink="">
      <xdr:nvSpPr>
        <xdr:cNvPr id="123" name="総務費平均値テキスト">
          <a:extLst>
            <a:ext uri="{FF2B5EF4-FFF2-40B4-BE49-F238E27FC236}">
              <a16:creationId xmlns:a16="http://schemas.microsoft.com/office/drawing/2014/main" id="{00000000-0008-0000-0700-00007B000000}"/>
            </a:ext>
          </a:extLst>
        </xdr:cNvPr>
        <xdr:cNvSpPr txBox="1"/>
      </xdr:nvSpPr>
      <xdr:spPr>
        <a:xfrm>
          <a:off x="4686300" y="94056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124502</xdr:rowOff>
    </xdr:from>
    <xdr:to>
      <xdr:col>24</xdr:col>
      <xdr:colOff>114300</xdr:colOff>
      <xdr:row>56</xdr:row>
      <xdr:rowOff>54652</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4584700" y="955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95462</xdr:rowOff>
    </xdr:from>
    <xdr:to>
      <xdr:col>19</xdr:col>
      <xdr:colOff>177800</xdr:colOff>
      <xdr:row>58</xdr:row>
      <xdr:rowOff>99979</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2908300" y="10039562"/>
          <a:ext cx="889000" cy="4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142915</xdr:rowOff>
    </xdr:from>
    <xdr:to>
      <xdr:col>20</xdr:col>
      <xdr:colOff>38100</xdr:colOff>
      <xdr:row>58</xdr:row>
      <xdr:rowOff>73065</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3746500" y="991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89592</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3530111" y="969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83654</xdr:rowOff>
    </xdr:from>
    <xdr:to>
      <xdr:col>15</xdr:col>
      <xdr:colOff>50800</xdr:colOff>
      <xdr:row>58</xdr:row>
      <xdr:rowOff>95462</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2019300" y="10027754"/>
          <a:ext cx="889000" cy="11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169635</xdr:rowOff>
    </xdr:from>
    <xdr:to>
      <xdr:col>15</xdr:col>
      <xdr:colOff>101600</xdr:colOff>
      <xdr:row>58</xdr:row>
      <xdr:rowOff>99785</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2857500" y="9942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116312</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641111" y="9717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81492</xdr:rowOff>
    </xdr:from>
    <xdr:to>
      <xdr:col>10</xdr:col>
      <xdr:colOff>114300</xdr:colOff>
      <xdr:row>58</xdr:row>
      <xdr:rowOff>83654</xdr:rowOff>
    </xdr:to>
    <xdr:cxnSp macro="">
      <xdr:nvCxnSpPr>
        <xdr:cNvPr id="131" name="直線コネクタ 130">
          <a:extLst>
            <a:ext uri="{FF2B5EF4-FFF2-40B4-BE49-F238E27FC236}">
              <a16:creationId xmlns:a16="http://schemas.microsoft.com/office/drawing/2014/main" id="{00000000-0008-0000-0700-000083000000}"/>
            </a:ext>
          </a:extLst>
        </xdr:cNvPr>
        <xdr:cNvCxnSpPr/>
      </xdr:nvCxnSpPr>
      <xdr:spPr>
        <a:xfrm>
          <a:off x="1130300" y="10025592"/>
          <a:ext cx="889000" cy="2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10320</xdr:rowOff>
    </xdr:from>
    <xdr:to>
      <xdr:col>10</xdr:col>
      <xdr:colOff>165100</xdr:colOff>
      <xdr:row>58</xdr:row>
      <xdr:rowOff>111920</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968500" y="99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128447</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752111" y="972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4273</xdr:rowOff>
    </xdr:from>
    <xdr:to>
      <xdr:col>6</xdr:col>
      <xdr:colOff>38100</xdr:colOff>
      <xdr:row>58</xdr:row>
      <xdr:rowOff>105873</xdr:rowOff>
    </xdr:to>
    <xdr:sp macro="" textlink="">
      <xdr:nvSpPr>
        <xdr:cNvPr id="134" name="フローチャート: 判断 133">
          <a:extLst>
            <a:ext uri="{FF2B5EF4-FFF2-40B4-BE49-F238E27FC236}">
              <a16:creationId xmlns:a16="http://schemas.microsoft.com/office/drawing/2014/main" id="{00000000-0008-0000-0700-000086000000}"/>
            </a:ext>
          </a:extLst>
        </xdr:cNvPr>
        <xdr:cNvSpPr/>
      </xdr:nvSpPr>
      <xdr:spPr>
        <a:xfrm>
          <a:off x="1079500" y="994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122400</xdr:rowOff>
    </xdr:from>
    <xdr:ext cx="534377"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863111" y="9723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49871</xdr:rowOff>
    </xdr:from>
    <xdr:to>
      <xdr:col>24</xdr:col>
      <xdr:colOff>114300</xdr:colOff>
      <xdr:row>56</xdr:row>
      <xdr:rowOff>151471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4584700" y="9651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136248</xdr:rowOff>
    </xdr:from>
    <xdr:ext cx="599010" cy="259045"/>
    <xdr:sp macro="" textlink="">
      <xdr:nvSpPr>
        <xdr:cNvPr id="142" name="総務費該当値テキスト">
          <a:extLst>
            <a:ext uri="{FF2B5EF4-FFF2-40B4-BE49-F238E27FC236}">
              <a16:creationId xmlns:a16="http://schemas.microsoft.com/office/drawing/2014/main" id="{00000000-0008-0000-0700-00008E000000}"/>
            </a:ext>
          </a:extLst>
        </xdr:cNvPr>
        <xdr:cNvSpPr txBox="1"/>
      </xdr:nvSpPr>
      <xdr:spPr>
        <a:xfrm>
          <a:off x="4686300" y="9565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49179</xdr:rowOff>
    </xdr:from>
    <xdr:to>
      <xdr:col>20</xdr:col>
      <xdr:colOff>38100</xdr:colOff>
      <xdr:row>58</xdr:row>
      <xdr:rowOff>150779</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3746500" y="9993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141906</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3530111" y="10086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44662</xdr:rowOff>
    </xdr:from>
    <xdr:to>
      <xdr:col>15</xdr:col>
      <xdr:colOff>101600</xdr:colOff>
      <xdr:row>58</xdr:row>
      <xdr:rowOff>146262</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2857500" y="9988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137389</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2641111" y="10081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32854</xdr:rowOff>
    </xdr:from>
    <xdr:to>
      <xdr:col>10</xdr:col>
      <xdr:colOff>165100</xdr:colOff>
      <xdr:row>58</xdr:row>
      <xdr:rowOff>134454</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968500" y="9976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125581</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1752111" y="10069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30692</xdr:rowOff>
    </xdr:from>
    <xdr:to>
      <xdr:col>6</xdr:col>
      <xdr:colOff>38100</xdr:colOff>
      <xdr:row>58</xdr:row>
      <xdr:rowOff>132292</xdr:rowOff>
    </xdr:to>
    <xdr:sp macro="" textlink="">
      <xdr:nvSpPr>
        <xdr:cNvPr id="149" name="楕円 148">
          <a:extLst>
            <a:ext uri="{FF2B5EF4-FFF2-40B4-BE49-F238E27FC236}">
              <a16:creationId xmlns:a16="http://schemas.microsoft.com/office/drawing/2014/main" id="{00000000-0008-0000-0700-000095000000}"/>
            </a:ext>
          </a:extLst>
        </xdr:cNvPr>
        <xdr:cNvSpPr/>
      </xdr:nvSpPr>
      <xdr:spPr>
        <a:xfrm>
          <a:off x="1079500" y="9974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123419</xdr:rowOff>
    </xdr:from>
    <xdr:ext cx="534377" cy="259045"/>
    <xdr:sp macro="" textlink="">
      <xdr:nvSpPr>
        <xdr:cNvPr id="150" name="テキスト ボックス 149">
          <a:extLst>
            <a:ext uri="{FF2B5EF4-FFF2-40B4-BE49-F238E27FC236}">
              <a16:creationId xmlns:a16="http://schemas.microsoft.com/office/drawing/2014/main" id="{00000000-0008-0000-0700-000096000000}"/>
            </a:ext>
          </a:extLst>
        </xdr:cNvPr>
        <xdr:cNvSpPr txBox="1"/>
      </xdr:nvSpPr>
      <xdr:spPr>
        <a:xfrm>
          <a:off x="863111" y="10067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5" name="テキスト ボックス 174">
          <a:extLst>
            <a:ext uri="{FF2B5EF4-FFF2-40B4-BE49-F238E27FC236}">
              <a16:creationId xmlns:a16="http://schemas.microsoft.com/office/drawing/2014/main" id="{00000000-0008-0000-0700-0000AF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a:extLst>
            <a:ext uri="{FF2B5EF4-FFF2-40B4-BE49-F238E27FC236}">
              <a16:creationId xmlns:a16="http://schemas.microsoft.com/office/drawing/2014/main" id="{00000000-0008-0000-0700-0000B0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144207</xdr:rowOff>
    </xdr:from>
    <xdr:to>
      <xdr:col>24</xdr:col>
      <xdr:colOff>62865</xdr:colOff>
      <xdr:row>78</xdr:row>
      <xdr:rowOff>163426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4633595" y="12145707"/>
          <a:ext cx="1270" cy="13908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167253</xdr:rowOff>
    </xdr:from>
    <xdr:ext cx="599010" cy="259045"/>
    <xdr:sp macro="" textlink="">
      <xdr:nvSpPr>
        <xdr:cNvPr id="178" name="民生費最小値テキスト">
          <a:extLst>
            <a:ext uri="{FF2B5EF4-FFF2-40B4-BE49-F238E27FC236}">
              <a16:creationId xmlns:a16="http://schemas.microsoft.com/office/drawing/2014/main" id="{00000000-0008-0000-0700-0000B2000000}"/>
            </a:ext>
          </a:extLst>
        </xdr:cNvPr>
        <xdr:cNvSpPr txBox="1"/>
      </xdr:nvSpPr>
      <xdr:spPr>
        <a:xfrm>
          <a:off x="4686300" y="13540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163426</xdr:rowOff>
    </xdr:from>
    <xdr:to>
      <xdr:col>24</xdr:col>
      <xdr:colOff>152400</xdr:colOff>
      <xdr:row>78</xdr:row>
      <xdr:rowOff>163426</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3536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90884</xdr:rowOff>
    </xdr:from>
    <xdr:ext cx="599010" cy="259045"/>
    <xdr:sp macro="" textlink="">
      <xdr:nvSpPr>
        <xdr:cNvPr id="180" name="民生費最大値テキスト">
          <a:extLst>
            <a:ext uri="{FF2B5EF4-FFF2-40B4-BE49-F238E27FC236}">
              <a16:creationId xmlns:a16="http://schemas.microsoft.com/office/drawing/2014/main" id="{00000000-0008-0000-0700-0000B4000000}"/>
            </a:ext>
          </a:extLst>
        </xdr:cNvPr>
        <xdr:cNvSpPr txBox="1"/>
      </xdr:nvSpPr>
      <xdr:spPr>
        <a:xfrm>
          <a:off x="4686300" y="11920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211,724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144207</xdr:rowOff>
    </xdr:from>
    <xdr:to>
      <xdr:col>24</xdr:col>
      <xdr:colOff>152400</xdr:colOff>
      <xdr:row>70</xdr:row>
      <xdr:rowOff>144207</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4546600" y="12145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19620</xdr:rowOff>
    </xdr:from>
    <xdr:to>
      <xdr:col>24</xdr:col>
      <xdr:colOff>63500</xdr:colOff>
      <xdr:row>76</xdr:row>
      <xdr:rowOff>69732</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3797300" y="12192570"/>
          <a:ext cx="838200" cy="907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154231</xdr:rowOff>
    </xdr:from>
    <xdr:ext cx="599010" cy="259045"/>
    <xdr:sp macro="" textlink="">
      <xdr:nvSpPr>
        <xdr:cNvPr id="183" name="民生費平均値テキスト">
          <a:extLst>
            <a:ext uri="{FF2B5EF4-FFF2-40B4-BE49-F238E27FC236}">
              <a16:creationId xmlns:a16="http://schemas.microsoft.com/office/drawing/2014/main" id="{00000000-0008-0000-0700-0000B7000000}"/>
            </a:ext>
          </a:extLst>
        </xdr:cNvPr>
        <xdr:cNvSpPr txBox="1"/>
      </xdr:nvSpPr>
      <xdr:spPr>
        <a:xfrm>
          <a:off x="4686300" y="128415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131354</xdr:rowOff>
    </xdr:from>
    <xdr:to>
      <xdr:col>24</xdr:col>
      <xdr:colOff>114300</xdr:colOff>
      <xdr:row>76</xdr:row>
      <xdr:rowOff>61503</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4584700" y="1299010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19620</xdr:rowOff>
    </xdr:from>
    <xdr:to>
      <xdr:col>19</xdr:col>
      <xdr:colOff>177800</xdr:colOff>
      <xdr:row>74</xdr:row>
      <xdr:rowOff>74174</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2908300" y="12192570"/>
          <a:ext cx="889000" cy="568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48225</xdr:rowOff>
    </xdr:from>
    <xdr:to>
      <xdr:col>20</xdr:col>
      <xdr:colOff>38100</xdr:colOff>
      <xdr:row>76</xdr:row>
      <xdr:rowOff>149825</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3746500" y="1307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140952</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497795" y="13171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74174</xdr:rowOff>
    </xdr:from>
    <xdr:to>
      <xdr:col>15</xdr:col>
      <xdr:colOff>50800</xdr:colOff>
      <xdr:row>77</xdr:row>
      <xdr:rowOff>22935</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flipV="1">
          <a:off x="2019300" y="12761474"/>
          <a:ext cx="889000" cy="463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125329</xdr:rowOff>
    </xdr:from>
    <xdr:to>
      <xdr:col>15</xdr:col>
      <xdr:colOff>101600</xdr:colOff>
      <xdr:row>77</xdr:row>
      <xdr:rowOff>55479</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2857500" y="13155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46606</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608795" y="13248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22935</xdr:rowOff>
    </xdr:from>
    <xdr:to>
      <xdr:col>10</xdr:col>
      <xdr:colOff>114300</xdr:colOff>
      <xdr:row>77</xdr:row>
      <xdr:rowOff>145137</xdr:rowOff>
    </xdr:to>
    <xdr:cxnSp macro="">
      <xdr:nvCxnSpPr>
        <xdr:cNvPr id="191" name="直線コネクタ 190">
          <a:extLst>
            <a:ext uri="{FF2B5EF4-FFF2-40B4-BE49-F238E27FC236}">
              <a16:creationId xmlns:a16="http://schemas.microsoft.com/office/drawing/2014/main" id="{00000000-0008-0000-0700-0000BF000000}"/>
            </a:ext>
          </a:extLst>
        </xdr:cNvPr>
        <xdr:cNvCxnSpPr/>
      </xdr:nvCxnSpPr>
      <xdr:spPr>
        <a:xfrm flipV="1">
          <a:off x="1130300" y="13224585"/>
          <a:ext cx="889000" cy="122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87790</xdr:rowOff>
    </xdr:from>
    <xdr:to>
      <xdr:col>10</xdr:col>
      <xdr:colOff>165100</xdr:colOff>
      <xdr:row>77</xdr:row>
      <xdr:rowOff>17940</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968500" y="1311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34467</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719795" y="12893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91055</xdr:rowOff>
    </xdr:from>
    <xdr:to>
      <xdr:col>6</xdr:col>
      <xdr:colOff>38100</xdr:colOff>
      <xdr:row>77</xdr:row>
      <xdr:rowOff>21205</xdr:rowOff>
    </xdr:to>
    <xdr:sp macro="" textlink="">
      <xdr:nvSpPr>
        <xdr:cNvPr id="194" name="フローチャート: 判断 193">
          <a:extLst>
            <a:ext uri="{FF2B5EF4-FFF2-40B4-BE49-F238E27FC236}">
              <a16:creationId xmlns:a16="http://schemas.microsoft.com/office/drawing/2014/main" id="{00000000-0008-0000-0700-0000C2000000}"/>
            </a:ext>
          </a:extLst>
        </xdr:cNvPr>
        <xdr:cNvSpPr/>
      </xdr:nvSpPr>
      <xdr:spPr>
        <a:xfrm>
          <a:off x="1079500" y="1312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37733</xdr:rowOff>
    </xdr:from>
    <xdr:ext cx="59901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830795" y="12896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18932</xdr:rowOff>
    </xdr:from>
    <xdr:to>
      <xdr:col>24</xdr:col>
      <xdr:colOff>114300</xdr:colOff>
      <xdr:row>76</xdr:row>
      <xdr:rowOff>120532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4584700" y="13049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168809</xdr:rowOff>
    </xdr:from>
    <xdr:ext cx="599010" cy="259045"/>
    <xdr:sp macro="" textlink="">
      <xdr:nvSpPr>
        <xdr:cNvPr id="202" name="民生費該当値テキスト">
          <a:extLst>
            <a:ext uri="{FF2B5EF4-FFF2-40B4-BE49-F238E27FC236}">
              <a16:creationId xmlns:a16="http://schemas.microsoft.com/office/drawing/2014/main" id="{00000000-0008-0000-0700-0000CA000000}"/>
            </a:ext>
          </a:extLst>
        </xdr:cNvPr>
        <xdr:cNvSpPr txBox="1"/>
      </xdr:nvSpPr>
      <xdr:spPr>
        <a:xfrm>
          <a:off x="4686300" y="13027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70</xdr:row>
      <xdr:rowOff>140270</xdr:rowOff>
    </xdr:from>
    <xdr:to>
      <xdr:col>20</xdr:col>
      <xdr:colOff>38100</xdr:colOff>
      <xdr:row>71</xdr:row>
      <xdr:rowOff>70420</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3746500" y="1214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69</xdr:row>
      <xdr:rowOff>86947</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3497795" y="11916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23374</xdr:rowOff>
    </xdr:from>
    <xdr:to>
      <xdr:col>15</xdr:col>
      <xdr:colOff>101600</xdr:colOff>
      <xdr:row>74</xdr:row>
      <xdr:rowOff>124974</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2857500" y="1271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141501</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2608795" y="12485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143585</xdr:rowOff>
    </xdr:from>
    <xdr:to>
      <xdr:col>10</xdr:col>
      <xdr:colOff>165100</xdr:colOff>
      <xdr:row>77</xdr:row>
      <xdr:rowOff>73735</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968500" y="1317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64862</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1719795" y="13266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94337</xdr:rowOff>
    </xdr:from>
    <xdr:to>
      <xdr:col>6</xdr:col>
      <xdr:colOff>38100</xdr:colOff>
      <xdr:row>78</xdr:row>
      <xdr:rowOff>24487</xdr:rowOff>
    </xdr:to>
    <xdr:sp macro="" textlink="">
      <xdr:nvSpPr>
        <xdr:cNvPr id="209" name="楕円 208">
          <a:extLst>
            <a:ext uri="{FF2B5EF4-FFF2-40B4-BE49-F238E27FC236}">
              <a16:creationId xmlns:a16="http://schemas.microsoft.com/office/drawing/2014/main" id="{00000000-0008-0000-0700-0000D1000000}"/>
            </a:ext>
          </a:extLst>
        </xdr:cNvPr>
        <xdr:cNvSpPr/>
      </xdr:nvSpPr>
      <xdr:spPr>
        <a:xfrm>
          <a:off x="1079500" y="1329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15614</xdr:rowOff>
    </xdr:from>
    <xdr:ext cx="599010" cy="259045"/>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830795" y="13388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a:extLst>
            <a:ext uri="{FF2B5EF4-FFF2-40B4-BE49-F238E27FC236}">
              <a16:creationId xmlns:a16="http://schemas.microsoft.com/office/drawing/2014/main" id="{00000000-0008-0000-0700-0000DA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a:extLst>
            <a:ext uri="{FF2B5EF4-FFF2-40B4-BE49-F238E27FC236}">
              <a16:creationId xmlns:a16="http://schemas.microsoft.com/office/drawing/2014/main" id="{00000000-0008-0000-0700-0000E7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id="{00000000-0008-0000-07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衛生費グラフ枠">
          <a:extLst>
            <a:ext uri="{FF2B5EF4-FFF2-40B4-BE49-F238E27FC236}">
              <a16:creationId xmlns:a16="http://schemas.microsoft.com/office/drawing/2014/main" id="{00000000-0008-0000-07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5195</xdr:rowOff>
    </xdr:from>
    <xdr:to>
      <xdr:col>24</xdr:col>
      <xdr:colOff>62865</xdr:colOff>
      <xdr:row>99</xdr:row>
      <xdr:rowOff>122746</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4633595" y="15435695"/>
          <a:ext cx="1270" cy="1660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126573</xdr:rowOff>
    </xdr:from>
    <xdr:ext cx="534377" cy="259045"/>
    <xdr:sp macro="" textlink="">
      <xdr:nvSpPr>
        <xdr:cNvPr id="236" name="衛生費最小値テキスト">
          <a:extLst>
            <a:ext uri="{FF2B5EF4-FFF2-40B4-BE49-F238E27FC236}">
              <a16:creationId xmlns:a16="http://schemas.microsoft.com/office/drawing/2014/main" id="{00000000-0008-0000-0700-0000EC000000}"/>
            </a:ext>
          </a:extLst>
        </xdr:cNvPr>
        <xdr:cNvSpPr txBox="1"/>
      </xdr:nvSpPr>
      <xdr:spPr>
        <a:xfrm>
          <a:off x="4686300" y="17100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122746</xdr:rowOff>
    </xdr:from>
    <xdr:to>
      <xdr:col>24</xdr:col>
      <xdr:colOff>152400</xdr:colOff>
      <xdr:row>99</xdr:row>
      <xdr:rowOff>122746</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4546600" y="17096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123322</xdr:rowOff>
    </xdr:from>
    <xdr:ext cx="599010" cy="259045"/>
    <xdr:sp macro="" textlink="">
      <xdr:nvSpPr>
        <xdr:cNvPr id="238" name="衛生費最大値テキスト">
          <a:extLst>
            <a:ext uri="{FF2B5EF4-FFF2-40B4-BE49-F238E27FC236}">
              <a16:creationId xmlns:a16="http://schemas.microsoft.com/office/drawing/2014/main" id="{00000000-0008-0000-0700-0000EE000000}"/>
            </a:ext>
          </a:extLst>
        </xdr:cNvPr>
        <xdr:cNvSpPr txBox="1"/>
      </xdr:nvSpPr>
      <xdr:spPr>
        <a:xfrm>
          <a:off x="4686300" y="15210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154,591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5195</xdr:rowOff>
    </xdr:from>
    <xdr:to>
      <xdr:col>24</xdr:col>
      <xdr:colOff>152400</xdr:colOff>
      <xdr:row>90</xdr:row>
      <xdr:rowOff>5195</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4546600" y="15435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33706</xdr:rowOff>
    </xdr:from>
    <xdr:to>
      <xdr:col>24</xdr:col>
      <xdr:colOff>63500</xdr:colOff>
      <xdr:row>99</xdr:row>
      <xdr:rowOff>52603</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3797300" y="17007256"/>
          <a:ext cx="838200" cy="18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128210</xdr:rowOff>
    </xdr:from>
    <xdr:ext cx="534377" cy="259045"/>
    <xdr:sp macro="" textlink="">
      <xdr:nvSpPr>
        <xdr:cNvPr id="241" name="衛生費平均値テキスト">
          <a:extLst>
            <a:ext uri="{FF2B5EF4-FFF2-40B4-BE49-F238E27FC236}">
              <a16:creationId xmlns:a16="http://schemas.microsoft.com/office/drawing/2014/main" id="{00000000-0008-0000-0700-0000F1000000}"/>
            </a:ext>
          </a:extLst>
        </xdr:cNvPr>
        <xdr:cNvSpPr txBox="1"/>
      </xdr:nvSpPr>
      <xdr:spPr>
        <a:xfrm>
          <a:off x="4686300" y="16587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105333</xdr:rowOff>
    </xdr:from>
    <xdr:to>
      <xdr:col>24</xdr:col>
      <xdr:colOff>114300</xdr:colOff>
      <xdr:row>98</xdr:row>
      <xdr:rowOff>35483</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4584700" y="16735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52603</xdr:rowOff>
    </xdr:from>
    <xdr:to>
      <xdr:col>19</xdr:col>
      <xdr:colOff>177800</xdr:colOff>
      <xdr:row>99</xdr:row>
      <xdr:rowOff>55499</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2908300" y="17026153"/>
          <a:ext cx="8890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113691</xdr:rowOff>
    </xdr:from>
    <xdr:to>
      <xdr:col>20</xdr:col>
      <xdr:colOff>38100</xdr:colOff>
      <xdr:row>98</xdr:row>
      <xdr:rowOff>43841</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3746500" y="1674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60368</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3530111" y="1651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55499</xdr:rowOff>
    </xdr:from>
    <xdr:to>
      <xdr:col>15</xdr:col>
      <xdr:colOff>50800</xdr:colOff>
      <xdr:row>99</xdr:row>
      <xdr:rowOff>73495</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flipV="1">
          <a:off x="2019300" y="17029049"/>
          <a:ext cx="889000" cy="17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157277</xdr:rowOff>
    </xdr:from>
    <xdr:to>
      <xdr:col>15</xdr:col>
      <xdr:colOff>101600</xdr:colOff>
      <xdr:row>98</xdr:row>
      <xdr:rowOff>87427</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2857500" y="1678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103954</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641111" y="1656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73495</xdr:rowOff>
    </xdr:from>
    <xdr:to>
      <xdr:col>10</xdr:col>
      <xdr:colOff>114300</xdr:colOff>
      <xdr:row>99</xdr:row>
      <xdr:rowOff>114325</xdr:rowOff>
    </xdr:to>
    <xdr:cxnSp macro="">
      <xdr:nvCxnSpPr>
        <xdr:cNvPr id="249" name="直線コネクタ 248">
          <a:extLst>
            <a:ext uri="{FF2B5EF4-FFF2-40B4-BE49-F238E27FC236}">
              <a16:creationId xmlns:a16="http://schemas.microsoft.com/office/drawing/2014/main" id="{00000000-0008-0000-0700-0000F9000000}"/>
            </a:ext>
          </a:extLst>
        </xdr:cNvPr>
        <xdr:cNvCxnSpPr/>
      </xdr:nvCxnSpPr>
      <xdr:spPr>
        <a:xfrm flipV="1">
          <a:off x="1130300" y="17047045"/>
          <a:ext cx="889000" cy="40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35967</xdr:rowOff>
    </xdr:from>
    <xdr:to>
      <xdr:col>10</xdr:col>
      <xdr:colOff>165100</xdr:colOff>
      <xdr:row>98</xdr:row>
      <xdr:rowOff>137567</xdr:rowOff>
    </xdr:to>
    <xdr:sp macro="" textlink="">
      <xdr:nvSpPr>
        <xdr:cNvPr id="250" name="フローチャート: 判断 249">
          <a:extLst>
            <a:ext uri="{FF2B5EF4-FFF2-40B4-BE49-F238E27FC236}">
              <a16:creationId xmlns:a16="http://schemas.microsoft.com/office/drawing/2014/main" id="{00000000-0008-0000-0700-0000FA000000}"/>
            </a:ext>
          </a:extLst>
        </xdr:cNvPr>
        <xdr:cNvSpPr/>
      </xdr:nvSpPr>
      <xdr:spPr>
        <a:xfrm>
          <a:off x="1968500" y="1683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154094</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752111" y="1661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25691</xdr:rowOff>
    </xdr:from>
    <xdr:to>
      <xdr:col>6</xdr:col>
      <xdr:colOff>38100</xdr:colOff>
      <xdr:row>98</xdr:row>
      <xdr:rowOff>127291</xdr:rowOff>
    </xdr:to>
    <xdr:sp macro="" textlink="">
      <xdr:nvSpPr>
        <xdr:cNvPr id="252" name="フローチャート: 判断 251">
          <a:extLst>
            <a:ext uri="{FF2B5EF4-FFF2-40B4-BE49-F238E27FC236}">
              <a16:creationId xmlns:a16="http://schemas.microsoft.com/office/drawing/2014/main" id="{00000000-0008-0000-0700-0000FC000000}"/>
            </a:ext>
          </a:extLst>
        </xdr:cNvPr>
        <xdr:cNvSpPr/>
      </xdr:nvSpPr>
      <xdr:spPr>
        <a:xfrm>
          <a:off x="1079500" y="1682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143818</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863111" y="16603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154356</xdr:rowOff>
    </xdr:from>
    <xdr:to>
      <xdr:col>24</xdr:col>
      <xdr:colOff>114300</xdr:colOff>
      <xdr:row>99</xdr:row>
      <xdr:rowOff>84506</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4584700" y="16956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69283</xdr:rowOff>
    </xdr:from>
    <xdr:ext cx="534377" cy="259045"/>
    <xdr:sp macro="" textlink="">
      <xdr:nvSpPr>
        <xdr:cNvPr id="260" name="衛生費該当値テキスト">
          <a:extLst>
            <a:ext uri="{FF2B5EF4-FFF2-40B4-BE49-F238E27FC236}">
              <a16:creationId xmlns:a16="http://schemas.microsoft.com/office/drawing/2014/main" id="{00000000-0008-0000-0700-000004010000}"/>
            </a:ext>
          </a:extLst>
        </xdr:cNvPr>
        <xdr:cNvSpPr txBox="1"/>
      </xdr:nvSpPr>
      <xdr:spPr>
        <a:xfrm>
          <a:off x="4686300" y="16871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1803</xdr:rowOff>
    </xdr:from>
    <xdr:to>
      <xdr:col>20</xdr:col>
      <xdr:colOff>38100</xdr:colOff>
      <xdr:row>99</xdr:row>
      <xdr:rowOff>103403</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3746500" y="16975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94530</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3530111" y="17068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4699</xdr:rowOff>
    </xdr:from>
    <xdr:to>
      <xdr:col>15</xdr:col>
      <xdr:colOff>101600</xdr:colOff>
      <xdr:row>99</xdr:row>
      <xdr:rowOff>106299</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2857500" y="1697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97426</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2641111" y="17070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22695</xdr:rowOff>
    </xdr:from>
    <xdr:to>
      <xdr:col>10</xdr:col>
      <xdr:colOff>165100</xdr:colOff>
      <xdr:row>99</xdr:row>
      <xdr:rowOff>124295</xdr:rowOff>
    </xdr:to>
    <xdr:sp macro="" textlink="">
      <xdr:nvSpPr>
        <xdr:cNvPr id="265" name="楕円 264">
          <a:extLst>
            <a:ext uri="{FF2B5EF4-FFF2-40B4-BE49-F238E27FC236}">
              <a16:creationId xmlns:a16="http://schemas.microsoft.com/office/drawing/2014/main" id="{00000000-0008-0000-0700-000009010000}"/>
            </a:ext>
          </a:extLst>
        </xdr:cNvPr>
        <xdr:cNvSpPr/>
      </xdr:nvSpPr>
      <xdr:spPr>
        <a:xfrm>
          <a:off x="1968500" y="1699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115422</xdr:rowOff>
    </xdr:from>
    <xdr:ext cx="534377" cy="259045"/>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1752111" y="17088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63525</xdr:rowOff>
    </xdr:from>
    <xdr:to>
      <xdr:col>6</xdr:col>
      <xdr:colOff>38100</xdr:colOff>
      <xdr:row>99</xdr:row>
      <xdr:rowOff>165125</xdr:rowOff>
    </xdr:to>
    <xdr:sp macro="" textlink="">
      <xdr:nvSpPr>
        <xdr:cNvPr id="267" name="楕円 266">
          <a:extLst>
            <a:ext uri="{FF2B5EF4-FFF2-40B4-BE49-F238E27FC236}">
              <a16:creationId xmlns:a16="http://schemas.microsoft.com/office/drawing/2014/main" id="{00000000-0008-0000-0700-00000B010000}"/>
            </a:ext>
          </a:extLst>
        </xdr:cNvPr>
        <xdr:cNvSpPr/>
      </xdr:nvSpPr>
      <xdr:spPr>
        <a:xfrm>
          <a:off x="1079500" y="1703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156252</xdr:rowOff>
    </xdr:from>
    <xdr:ext cx="534377" cy="259045"/>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863111" y="17129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00000000-0008-0000-07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82321</xdr:rowOff>
    </xdr:from>
    <xdr:to>
      <xdr:col>54</xdr:col>
      <xdr:colOff>189865</xdr:colOff>
      <xdr:row>38</xdr:row>
      <xdr:rowOff>139700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397271"/>
          <a:ext cx="1270" cy="1257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28998</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5172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82321</xdr:rowOff>
    </xdr:from>
    <xdr:to>
      <xdr:col>55</xdr:col>
      <xdr:colOff>88900</xdr:colOff>
      <xdr:row>31</xdr:row>
      <xdr:rowOff>82321</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39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131699</xdr:rowOff>
    </xdr:from>
    <xdr:to>
      <xdr:col>55</xdr:col>
      <xdr:colOff>0</xdr:colOff>
      <xdr:row>37</xdr:row>
      <xdr:rowOff>139471</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9639300" y="6475349"/>
          <a:ext cx="8382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35425</xdr:rowOff>
    </xdr:from>
    <xdr:ext cx="469744"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2076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12548</xdr:rowOff>
    </xdr:from>
    <xdr:to>
      <xdr:col>55</xdr:col>
      <xdr:colOff>50800</xdr:colOff>
      <xdr:row>37</xdr:row>
      <xdr:rowOff>114148</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35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92380</xdr:rowOff>
    </xdr:from>
    <xdr:to>
      <xdr:col>50</xdr:col>
      <xdr:colOff>114300</xdr:colOff>
      <xdr:row>37</xdr:row>
      <xdr:rowOff>131699</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8750300" y="6436030"/>
          <a:ext cx="889000" cy="39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25807</xdr:rowOff>
    </xdr:from>
    <xdr:to>
      <xdr:col>50</xdr:col>
      <xdr:colOff>165100</xdr:colOff>
      <xdr:row>37</xdr:row>
      <xdr:rowOff>127407</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369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143934</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04428" y="6144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92380</xdr:rowOff>
    </xdr:from>
    <xdr:to>
      <xdr:col>45</xdr:col>
      <xdr:colOff>177800</xdr:colOff>
      <xdr:row>37</xdr:row>
      <xdr:rowOff>98323</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7861300" y="6436030"/>
          <a:ext cx="889000" cy="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13691</xdr:rowOff>
    </xdr:from>
    <xdr:to>
      <xdr:col>46</xdr:col>
      <xdr:colOff>38100</xdr:colOff>
      <xdr:row>37</xdr:row>
      <xdr:rowOff>115291</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35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131818</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15428" y="6132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98323</xdr:rowOff>
    </xdr:from>
    <xdr:to>
      <xdr:col>41</xdr:col>
      <xdr:colOff>50800</xdr:colOff>
      <xdr:row>37</xdr:row>
      <xdr:rowOff>110896</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flipV="1">
          <a:off x="6972300" y="6441973"/>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157709</xdr:rowOff>
    </xdr:from>
    <xdr:to>
      <xdr:col>41</xdr:col>
      <xdr:colOff>101600</xdr:colOff>
      <xdr:row>37</xdr:row>
      <xdr:rowOff>87859</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104386</xdr:rowOff>
    </xdr:from>
    <xdr:ext cx="469744"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26428" y="6105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156794</xdr:rowOff>
    </xdr:from>
    <xdr:to>
      <xdr:col>36</xdr:col>
      <xdr:colOff>165100</xdr:colOff>
      <xdr:row>37</xdr:row>
      <xdr:rowOff>86944</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328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103471</xdr:rowOff>
    </xdr:from>
    <xdr:ext cx="469744"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37428" y="6104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88671</xdr:rowOff>
    </xdr:from>
    <xdr:to>
      <xdr:col>55</xdr:col>
      <xdr:colOff>50800</xdr:colOff>
      <xdr:row>38</xdr:row>
      <xdr:rowOff>18821</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432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67098</xdr:rowOff>
    </xdr:from>
    <xdr:ext cx="378565"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4107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80899</xdr:rowOff>
    </xdr:from>
    <xdr:to>
      <xdr:col>50</xdr:col>
      <xdr:colOff>165100</xdr:colOff>
      <xdr:row>38</xdr:row>
      <xdr:rowOff>11049</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424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2176</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450017" y="65172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41580</xdr:rowOff>
    </xdr:from>
    <xdr:to>
      <xdr:col>46</xdr:col>
      <xdr:colOff>38100</xdr:colOff>
      <xdr:row>37</xdr:row>
      <xdr:rowOff>143180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38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134307</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561017" y="6477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47523</xdr:rowOff>
    </xdr:from>
    <xdr:to>
      <xdr:col>41</xdr:col>
      <xdr:colOff>101600</xdr:colOff>
      <xdr:row>37</xdr:row>
      <xdr:rowOff>149123</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391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140250</xdr:rowOff>
    </xdr:from>
    <xdr:ext cx="378565"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672017" y="6483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60096</xdr:rowOff>
    </xdr:from>
    <xdr:to>
      <xdr:col>36</xdr:col>
      <xdr:colOff>165100</xdr:colOff>
      <xdr:row>37</xdr:row>
      <xdr:rowOff>161696</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40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152823</xdr:rowOff>
    </xdr:from>
    <xdr:ext cx="378565"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783017" y="64964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a:extLst>
            <a:ext uri="{FF2B5EF4-FFF2-40B4-BE49-F238E27FC236}">
              <a16:creationId xmlns:a16="http://schemas.microsoft.com/office/drawing/2014/main" id="{00000000-0008-0000-07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6464</xdr:rowOff>
    </xdr:from>
    <xdr:to>
      <xdr:col>54</xdr:col>
      <xdr:colOff>189865</xdr:colOff>
      <xdr:row>58</xdr:row>
      <xdr:rowOff>159931</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10475595" y="8578964"/>
          <a:ext cx="1270" cy="1525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163758</xdr:rowOff>
    </xdr:from>
    <xdr:ext cx="469744" cy="259045"/>
    <xdr:sp macro="" textlink="">
      <xdr:nvSpPr>
        <xdr:cNvPr id="348" name="農林水産業費最小値テキスト">
          <a:extLst>
            <a:ext uri="{FF2B5EF4-FFF2-40B4-BE49-F238E27FC236}">
              <a16:creationId xmlns:a16="http://schemas.microsoft.com/office/drawing/2014/main" id="{00000000-0008-0000-0700-00005C010000}"/>
            </a:ext>
          </a:extLst>
        </xdr:cNvPr>
        <xdr:cNvSpPr txBox="1"/>
      </xdr:nvSpPr>
      <xdr:spPr>
        <a:xfrm>
          <a:off x="10528300" y="10107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159931</xdr:rowOff>
    </xdr:from>
    <xdr:to>
      <xdr:col>55</xdr:col>
      <xdr:colOff>88900</xdr:colOff>
      <xdr:row>58</xdr:row>
      <xdr:rowOff>159931</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10104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124591</xdr:rowOff>
    </xdr:from>
    <xdr:ext cx="534377" cy="259045"/>
    <xdr:sp macro="" textlink="">
      <xdr:nvSpPr>
        <xdr:cNvPr id="350" name="農林水産業費最大値テキスト">
          <a:extLst>
            <a:ext uri="{FF2B5EF4-FFF2-40B4-BE49-F238E27FC236}">
              <a16:creationId xmlns:a16="http://schemas.microsoft.com/office/drawing/2014/main" id="{00000000-0008-0000-0700-00005E010000}"/>
            </a:ext>
          </a:extLst>
        </xdr:cNvPr>
        <xdr:cNvSpPr txBox="1"/>
      </xdr:nvSpPr>
      <xdr:spPr>
        <a:xfrm>
          <a:off x="10528300" y="8354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82,994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6464</xdr:rowOff>
    </xdr:from>
    <xdr:to>
      <xdr:col>55</xdr:col>
      <xdr:colOff>88900</xdr:colOff>
      <xdr:row>50</xdr:row>
      <xdr:rowOff>6464</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8578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152883</xdr:rowOff>
    </xdr:from>
    <xdr:to>
      <xdr:col>55</xdr:col>
      <xdr:colOff>0</xdr:colOff>
      <xdr:row>55</xdr:row>
      <xdr:rowOff>146291</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9639300" y="9239733"/>
          <a:ext cx="838200" cy="336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83576</xdr:rowOff>
    </xdr:from>
    <xdr:ext cx="534377" cy="259045"/>
    <xdr:sp macro="" textlink="">
      <xdr:nvSpPr>
        <xdr:cNvPr id="353" name="農林水産業費平均値テキスト">
          <a:extLst>
            <a:ext uri="{FF2B5EF4-FFF2-40B4-BE49-F238E27FC236}">
              <a16:creationId xmlns:a16="http://schemas.microsoft.com/office/drawing/2014/main" id="{00000000-0008-0000-0700-000061010000}"/>
            </a:ext>
          </a:extLst>
        </xdr:cNvPr>
        <xdr:cNvSpPr txBox="1"/>
      </xdr:nvSpPr>
      <xdr:spPr>
        <a:xfrm>
          <a:off x="10528300" y="96847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105149</xdr:rowOff>
    </xdr:from>
    <xdr:to>
      <xdr:col>55</xdr:col>
      <xdr:colOff>50800</xdr:colOff>
      <xdr:row>57</xdr:row>
      <xdr:rowOff>35299</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10426700" y="970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92590</xdr:rowOff>
    </xdr:from>
    <xdr:to>
      <xdr:col>50</xdr:col>
      <xdr:colOff>114300</xdr:colOff>
      <xdr:row>55</xdr:row>
      <xdr:rowOff>146291</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8750300" y="9522340"/>
          <a:ext cx="889000" cy="53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96291</xdr:rowOff>
    </xdr:from>
    <xdr:to>
      <xdr:col>50</xdr:col>
      <xdr:colOff>165100</xdr:colOff>
      <xdr:row>57</xdr:row>
      <xdr:rowOff>26441</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9588500" y="9697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17568</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9372111" y="979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92590</xdr:rowOff>
    </xdr:from>
    <xdr:to>
      <xdr:col>45</xdr:col>
      <xdr:colOff>177800</xdr:colOff>
      <xdr:row>55</xdr:row>
      <xdr:rowOff>99295</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7861300" y="9522340"/>
          <a:ext cx="889000" cy="6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130734</xdr:rowOff>
    </xdr:from>
    <xdr:to>
      <xdr:col>46</xdr:col>
      <xdr:colOff>38100</xdr:colOff>
      <xdr:row>57</xdr:row>
      <xdr:rowOff>60884</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8699500" y="973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52011</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483111" y="9824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99295</xdr:rowOff>
    </xdr:from>
    <xdr:to>
      <xdr:col>41</xdr:col>
      <xdr:colOff>50800</xdr:colOff>
      <xdr:row>55</xdr:row>
      <xdr:rowOff>127832</xdr:rowOff>
    </xdr:to>
    <xdr:cxnSp macro="">
      <xdr:nvCxnSpPr>
        <xdr:cNvPr id="361" name="直線コネクタ 360">
          <a:extLst>
            <a:ext uri="{FF2B5EF4-FFF2-40B4-BE49-F238E27FC236}">
              <a16:creationId xmlns:a16="http://schemas.microsoft.com/office/drawing/2014/main" id="{00000000-0008-0000-0700-000069010000}"/>
            </a:ext>
          </a:extLst>
        </xdr:cNvPr>
        <xdr:cNvCxnSpPr/>
      </xdr:nvCxnSpPr>
      <xdr:spPr>
        <a:xfrm flipV="1">
          <a:off x="6972300" y="9529045"/>
          <a:ext cx="889000" cy="28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125343</xdr:rowOff>
    </xdr:from>
    <xdr:to>
      <xdr:col>41</xdr:col>
      <xdr:colOff>101600</xdr:colOff>
      <xdr:row>57</xdr:row>
      <xdr:rowOff>55493</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7810500" y="972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46620</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594111" y="981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131153</xdr:rowOff>
    </xdr:from>
    <xdr:to>
      <xdr:col>36</xdr:col>
      <xdr:colOff>165100</xdr:colOff>
      <xdr:row>57</xdr:row>
      <xdr:rowOff>61303</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6921500" y="9732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52430</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05111" y="9825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102083</xdr:rowOff>
    </xdr:from>
    <xdr:to>
      <xdr:col>55</xdr:col>
      <xdr:colOff>50800</xdr:colOff>
      <xdr:row>54</xdr:row>
      <xdr:rowOff>32233</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10426700" y="9188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124960</xdr:rowOff>
    </xdr:from>
    <xdr:ext cx="534377" cy="259045"/>
    <xdr:sp macro="" textlink="">
      <xdr:nvSpPr>
        <xdr:cNvPr id="372" name="農林水産業費該当値テキスト">
          <a:extLst>
            <a:ext uri="{FF2B5EF4-FFF2-40B4-BE49-F238E27FC236}">
              <a16:creationId xmlns:a16="http://schemas.microsoft.com/office/drawing/2014/main" id="{00000000-0008-0000-0700-000074010000}"/>
            </a:ext>
          </a:extLst>
        </xdr:cNvPr>
        <xdr:cNvSpPr txBox="1"/>
      </xdr:nvSpPr>
      <xdr:spPr>
        <a:xfrm>
          <a:off x="10528300" y="904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95491</xdr:rowOff>
    </xdr:from>
    <xdr:to>
      <xdr:col>50</xdr:col>
      <xdr:colOff>165100</xdr:colOff>
      <xdr:row>56</xdr:row>
      <xdr:rowOff>25641</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9588500" y="9525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42168</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9372111" y="9300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41790</xdr:rowOff>
    </xdr:from>
    <xdr:to>
      <xdr:col>46</xdr:col>
      <xdr:colOff>38100</xdr:colOff>
      <xdr:row>55</xdr:row>
      <xdr:rowOff>143390</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8699500" y="9471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159917</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8483111" y="9246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48495</xdr:rowOff>
    </xdr:from>
    <xdr:to>
      <xdr:col>41</xdr:col>
      <xdr:colOff>101600</xdr:colOff>
      <xdr:row>55</xdr:row>
      <xdr:rowOff>150095</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7810500" y="947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166622</xdr:rowOff>
    </xdr:from>
    <xdr:ext cx="534377"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7594111" y="9253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77032</xdr:rowOff>
    </xdr:from>
    <xdr:to>
      <xdr:col>36</xdr:col>
      <xdr:colOff>165100</xdr:colOff>
      <xdr:row>56</xdr:row>
      <xdr:rowOff>7182</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6921500" y="9506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23709</xdr:rowOff>
    </xdr:from>
    <xdr:ext cx="534377"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705111" y="9282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a:extLst>
            <a:ext uri="{FF2B5EF4-FFF2-40B4-BE49-F238E27FC236}">
              <a16:creationId xmlns:a16="http://schemas.microsoft.com/office/drawing/2014/main" id="{00000000-0008-0000-07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169208</xdr:rowOff>
    </xdr:from>
    <xdr:to>
      <xdr:col>54</xdr:col>
      <xdr:colOff>189865</xdr:colOff>
      <xdr:row>78</xdr:row>
      <xdr:rowOff>163379</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10475595" y="11999258"/>
          <a:ext cx="1270" cy="1537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167206</xdr:rowOff>
    </xdr:from>
    <xdr:ext cx="469744" cy="259045"/>
    <xdr:sp macro="" textlink="">
      <xdr:nvSpPr>
        <xdr:cNvPr id="405" name="商工費最小値テキスト">
          <a:extLst>
            <a:ext uri="{FF2B5EF4-FFF2-40B4-BE49-F238E27FC236}">
              <a16:creationId xmlns:a16="http://schemas.microsoft.com/office/drawing/2014/main" id="{00000000-0008-0000-0700-000095010000}"/>
            </a:ext>
          </a:extLst>
        </xdr:cNvPr>
        <xdr:cNvSpPr txBox="1"/>
      </xdr:nvSpPr>
      <xdr:spPr>
        <a:xfrm>
          <a:off x="10528300" y="13540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163379</xdr:rowOff>
    </xdr:from>
    <xdr:to>
      <xdr:col>55</xdr:col>
      <xdr:colOff>88900</xdr:colOff>
      <xdr:row>78</xdr:row>
      <xdr:rowOff>163379</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3536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115885</xdr:rowOff>
    </xdr:from>
    <xdr:ext cx="534377" cy="259045"/>
    <xdr:sp macro="" textlink="">
      <xdr:nvSpPr>
        <xdr:cNvPr id="407" name="商工費最大値テキスト">
          <a:extLst>
            <a:ext uri="{FF2B5EF4-FFF2-40B4-BE49-F238E27FC236}">
              <a16:creationId xmlns:a16="http://schemas.microsoft.com/office/drawing/2014/main" id="{00000000-0008-0000-0700-000097010000}"/>
            </a:ext>
          </a:extLst>
        </xdr:cNvPr>
        <xdr:cNvSpPr txBox="1"/>
      </xdr:nvSpPr>
      <xdr:spPr>
        <a:xfrm>
          <a:off x="10528300" y="11774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83,451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169208</xdr:rowOff>
    </xdr:from>
    <xdr:to>
      <xdr:col>55</xdr:col>
      <xdr:colOff>88900</xdr:colOff>
      <xdr:row>69</xdr:row>
      <xdr:rowOff>169208</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1999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135032</xdr:rowOff>
    </xdr:from>
    <xdr:to>
      <xdr:col>55</xdr:col>
      <xdr:colOff>0</xdr:colOff>
      <xdr:row>77</xdr:row>
      <xdr:rowOff>149797</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9639300" y="13165232"/>
          <a:ext cx="838200" cy="186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95108</xdr:rowOff>
    </xdr:from>
    <xdr:ext cx="534377" cy="259045"/>
    <xdr:sp macro="" textlink="">
      <xdr:nvSpPr>
        <xdr:cNvPr id="410" name="商工費平均値テキスト">
          <a:extLst>
            <a:ext uri="{FF2B5EF4-FFF2-40B4-BE49-F238E27FC236}">
              <a16:creationId xmlns:a16="http://schemas.microsoft.com/office/drawing/2014/main" id="{00000000-0008-0000-0700-00009A010000}"/>
            </a:ext>
          </a:extLst>
        </xdr:cNvPr>
        <xdr:cNvSpPr txBox="1"/>
      </xdr:nvSpPr>
      <xdr:spPr>
        <a:xfrm>
          <a:off x="10528300" y="12953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72231</xdr:rowOff>
    </xdr:from>
    <xdr:to>
      <xdr:col>55</xdr:col>
      <xdr:colOff>50800</xdr:colOff>
      <xdr:row>77</xdr:row>
      <xdr:rowOff>2381</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10426700" y="1310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100457</xdr:rowOff>
    </xdr:from>
    <xdr:to>
      <xdr:col>50</xdr:col>
      <xdr:colOff>114300</xdr:colOff>
      <xdr:row>76</xdr:row>
      <xdr:rowOff>135032</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8750300" y="13130657"/>
          <a:ext cx="889000" cy="34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52019</xdr:rowOff>
    </xdr:from>
    <xdr:to>
      <xdr:col>50</xdr:col>
      <xdr:colOff>165100</xdr:colOff>
      <xdr:row>77</xdr:row>
      <xdr:rowOff>153619</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9588500" y="1325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144746</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372111" y="1334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81711</xdr:rowOff>
    </xdr:from>
    <xdr:to>
      <xdr:col>45</xdr:col>
      <xdr:colOff>177800</xdr:colOff>
      <xdr:row>76</xdr:row>
      <xdr:rowOff>100457</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7861300" y="13111911"/>
          <a:ext cx="889000" cy="18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70211</xdr:rowOff>
    </xdr:from>
    <xdr:to>
      <xdr:col>46</xdr:col>
      <xdr:colOff>38100</xdr:colOff>
      <xdr:row>78</xdr:row>
      <xdr:rowOff>361</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8699500" y="1327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162938</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483111" y="13364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81711</xdr:rowOff>
    </xdr:from>
    <xdr:to>
      <xdr:col>41</xdr:col>
      <xdr:colOff>50800</xdr:colOff>
      <xdr:row>76</xdr:row>
      <xdr:rowOff>83635</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flipV="1">
          <a:off x="6972300" y="13111911"/>
          <a:ext cx="889000" cy="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38151</xdr:rowOff>
    </xdr:from>
    <xdr:to>
      <xdr:col>41</xdr:col>
      <xdr:colOff>101600</xdr:colOff>
      <xdr:row>77</xdr:row>
      <xdr:rowOff>139751</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7810500" y="13239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130878</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594111" y="13332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48400</xdr:rowOff>
    </xdr:from>
    <xdr:to>
      <xdr:col>36</xdr:col>
      <xdr:colOff>165100</xdr:colOff>
      <xdr:row>77</xdr:row>
      <xdr:rowOff>150000</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6921500" y="1325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141127</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05111" y="13342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98997</xdr:rowOff>
    </xdr:from>
    <xdr:to>
      <xdr:col>55</xdr:col>
      <xdr:colOff>50800</xdr:colOff>
      <xdr:row>78</xdr:row>
      <xdr:rowOff>29147</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10426700" y="13300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77424</xdr:rowOff>
    </xdr:from>
    <xdr:ext cx="534377" cy="259045"/>
    <xdr:sp macro="" textlink="">
      <xdr:nvSpPr>
        <xdr:cNvPr id="429" name="商工費該当値テキスト">
          <a:extLst>
            <a:ext uri="{FF2B5EF4-FFF2-40B4-BE49-F238E27FC236}">
              <a16:creationId xmlns:a16="http://schemas.microsoft.com/office/drawing/2014/main" id="{00000000-0008-0000-0700-0000AD010000}"/>
            </a:ext>
          </a:extLst>
        </xdr:cNvPr>
        <xdr:cNvSpPr txBox="1"/>
      </xdr:nvSpPr>
      <xdr:spPr>
        <a:xfrm>
          <a:off x="10528300" y="13279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84232</xdr:rowOff>
    </xdr:from>
    <xdr:to>
      <xdr:col>50</xdr:col>
      <xdr:colOff>165100</xdr:colOff>
      <xdr:row>77</xdr:row>
      <xdr:rowOff>14382</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9588500" y="1311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30910</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9372111" y="12889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49657</xdr:rowOff>
    </xdr:from>
    <xdr:to>
      <xdr:col>46</xdr:col>
      <xdr:colOff>38100</xdr:colOff>
      <xdr:row>76</xdr:row>
      <xdr:rowOff>151257</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8699500" y="1307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167784</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8483111" y="12855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30911</xdr:rowOff>
    </xdr:from>
    <xdr:to>
      <xdr:col>41</xdr:col>
      <xdr:colOff>101600</xdr:colOff>
      <xdr:row>76</xdr:row>
      <xdr:rowOff>132511</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7810500" y="13061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149039</xdr:rowOff>
    </xdr:from>
    <xdr:ext cx="534377"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7594111" y="12836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32835</xdr:rowOff>
    </xdr:from>
    <xdr:to>
      <xdr:col>36</xdr:col>
      <xdr:colOff>165100</xdr:colOff>
      <xdr:row>76</xdr:row>
      <xdr:rowOff>134435</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6921500" y="1306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150963</xdr:rowOff>
    </xdr:from>
    <xdr:ext cx="534377"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705111" y="12838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土木費グラフ枠">
          <a:extLst>
            <a:ext uri="{FF2B5EF4-FFF2-40B4-BE49-F238E27FC236}">
              <a16:creationId xmlns:a16="http://schemas.microsoft.com/office/drawing/2014/main" id="{00000000-0008-0000-0700-0000C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44166</xdr:rowOff>
    </xdr:from>
    <xdr:to>
      <xdr:col>54</xdr:col>
      <xdr:colOff>189865</xdr:colOff>
      <xdr:row>100</xdr:row>
      <xdr:rowOff>1299</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10475595" y="15646116"/>
          <a:ext cx="1270" cy="1500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100</xdr:row>
      <xdr:rowOff>5126</xdr:rowOff>
    </xdr:from>
    <xdr:ext cx="534377" cy="259045"/>
    <xdr:sp macro="" textlink="">
      <xdr:nvSpPr>
        <xdr:cNvPr id="465" name="土木費最小値テキスト">
          <a:extLst>
            <a:ext uri="{FF2B5EF4-FFF2-40B4-BE49-F238E27FC236}">
              <a16:creationId xmlns:a16="http://schemas.microsoft.com/office/drawing/2014/main" id="{00000000-0008-0000-0700-0000D1010000}"/>
            </a:ext>
          </a:extLst>
        </xdr:cNvPr>
        <xdr:cNvSpPr txBox="1"/>
      </xdr:nvSpPr>
      <xdr:spPr>
        <a:xfrm>
          <a:off x="10528300" y="1715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1299</xdr:rowOff>
    </xdr:from>
    <xdr:to>
      <xdr:col>55</xdr:col>
      <xdr:colOff>88900</xdr:colOff>
      <xdr:row>100</xdr:row>
      <xdr:rowOff>1299</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10388600" y="17146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162293</xdr:rowOff>
    </xdr:from>
    <xdr:ext cx="599010" cy="259045"/>
    <xdr:sp macro="" textlink="">
      <xdr:nvSpPr>
        <xdr:cNvPr id="467" name="土木費最大値テキスト">
          <a:extLst>
            <a:ext uri="{FF2B5EF4-FFF2-40B4-BE49-F238E27FC236}">
              <a16:creationId xmlns:a16="http://schemas.microsoft.com/office/drawing/2014/main" id="{00000000-0008-0000-0700-0000D3010000}"/>
            </a:ext>
          </a:extLst>
        </xdr:cNvPr>
        <xdr:cNvSpPr txBox="1"/>
      </xdr:nvSpPr>
      <xdr:spPr>
        <a:xfrm>
          <a:off x="10528300" y="15421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161,026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44166</xdr:rowOff>
    </xdr:from>
    <xdr:to>
      <xdr:col>55</xdr:col>
      <xdr:colOff>88900</xdr:colOff>
      <xdr:row>91</xdr:row>
      <xdr:rowOff>44166</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10388600" y="1564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31311</xdr:rowOff>
    </xdr:from>
    <xdr:to>
      <xdr:col>55</xdr:col>
      <xdr:colOff>0</xdr:colOff>
      <xdr:row>97</xdr:row>
      <xdr:rowOff>122870</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9639300" y="16661961"/>
          <a:ext cx="838200" cy="91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34779</xdr:rowOff>
    </xdr:from>
    <xdr:ext cx="534377" cy="259045"/>
    <xdr:sp macro="" textlink="">
      <xdr:nvSpPr>
        <xdr:cNvPr id="470" name="土木費平均値テキスト">
          <a:extLst>
            <a:ext uri="{FF2B5EF4-FFF2-40B4-BE49-F238E27FC236}">
              <a16:creationId xmlns:a16="http://schemas.microsoft.com/office/drawing/2014/main" id="{00000000-0008-0000-0700-0000D6010000}"/>
            </a:ext>
          </a:extLst>
        </xdr:cNvPr>
        <xdr:cNvSpPr txBox="1"/>
      </xdr:nvSpPr>
      <xdr:spPr>
        <a:xfrm>
          <a:off x="10528300" y="16665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56352</xdr:rowOff>
    </xdr:from>
    <xdr:to>
      <xdr:col>55</xdr:col>
      <xdr:colOff>50800</xdr:colOff>
      <xdr:row>97</xdr:row>
      <xdr:rowOff>157952</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10426700" y="1668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71729</xdr:rowOff>
    </xdr:from>
    <xdr:to>
      <xdr:col>50</xdr:col>
      <xdr:colOff>114300</xdr:colOff>
      <xdr:row>97</xdr:row>
      <xdr:rowOff>122870</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8750300" y="16188029"/>
          <a:ext cx="889000" cy="565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155694</xdr:rowOff>
    </xdr:from>
    <xdr:to>
      <xdr:col>50</xdr:col>
      <xdr:colOff>165100</xdr:colOff>
      <xdr:row>98</xdr:row>
      <xdr:rowOff>85844</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9588500" y="1678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76971</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372111" y="16879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71729</xdr:rowOff>
    </xdr:from>
    <xdr:to>
      <xdr:col>45</xdr:col>
      <xdr:colOff>177800</xdr:colOff>
      <xdr:row>96</xdr:row>
      <xdr:rowOff>115415</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flipV="1">
          <a:off x="7861300" y="16188029"/>
          <a:ext cx="889000" cy="386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126020</xdr:rowOff>
    </xdr:from>
    <xdr:to>
      <xdr:col>46</xdr:col>
      <xdr:colOff>38100</xdr:colOff>
      <xdr:row>98</xdr:row>
      <xdr:rowOff>56170</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8699500" y="1675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47297</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84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115415</xdr:rowOff>
    </xdr:from>
    <xdr:to>
      <xdr:col>41</xdr:col>
      <xdr:colOff>50800</xdr:colOff>
      <xdr:row>97</xdr:row>
      <xdr:rowOff>98334</xdr:rowOff>
    </xdr:to>
    <xdr:cxnSp macro="">
      <xdr:nvCxnSpPr>
        <xdr:cNvPr id="478" name="直線コネクタ 477">
          <a:extLst>
            <a:ext uri="{FF2B5EF4-FFF2-40B4-BE49-F238E27FC236}">
              <a16:creationId xmlns:a16="http://schemas.microsoft.com/office/drawing/2014/main" id="{00000000-0008-0000-0700-0000DE010000}"/>
            </a:ext>
          </a:extLst>
        </xdr:cNvPr>
        <xdr:cNvCxnSpPr/>
      </xdr:nvCxnSpPr>
      <xdr:spPr>
        <a:xfrm flipV="1">
          <a:off x="6972300" y="16574615"/>
          <a:ext cx="889000" cy="154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92362</xdr:rowOff>
    </xdr:from>
    <xdr:to>
      <xdr:col>41</xdr:col>
      <xdr:colOff>101600</xdr:colOff>
      <xdr:row>98</xdr:row>
      <xdr:rowOff>22512</xdr:rowOff>
    </xdr:to>
    <xdr:sp macro="" textlink="">
      <xdr:nvSpPr>
        <xdr:cNvPr id="479" name="フローチャート: 判断 478">
          <a:extLst>
            <a:ext uri="{FF2B5EF4-FFF2-40B4-BE49-F238E27FC236}">
              <a16:creationId xmlns:a16="http://schemas.microsoft.com/office/drawing/2014/main" id="{00000000-0008-0000-0700-0000DF010000}"/>
            </a:ext>
          </a:extLst>
        </xdr:cNvPr>
        <xdr:cNvSpPr/>
      </xdr:nvSpPr>
      <xdr:spPr>
        <a:xfrm>
          <a:off x="7810500" y="1672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13639</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594111" y="16815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159809</xdr:rowOff>
    </xdr:from>
    <xdr:to>
      <xdr:col>36</xdr:col>
      <xdr:colOff>165100</xdr:colOff>
      <xdr:row>98</xdr:row>
      <xdr:rowOff>89959</xdr:rowOff>
    </xdr:to>
    <xdr:sp macro="" textlink="">
      <xdr:nvSpPr>
        <xdr:cNvPr id="481" name="フローチャート: 判断 480">
          <a:extLst>
            <a:ext uri="{FF2B5EF4-FFF2-40B4-BE49-F238E27FC236}">
              <a16:creationId xmlns:a16="http://schemas.microsoft.com/office/drawing/2014/main" id="{00000000-0008-0000-0700-0000E1010000}"/>
            </a:ext>
          </a:extLst>
        </xdr:cNvPr>
        <xdr:cNvSpPr/>
      </xdr:nvSpPr>
      <xdr:spPr>
        <a:xfrm>
          <a:off x="6921500" y="1679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81086</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05111" y="16883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151961</xdr:rowOff>
    </xdr:from>
    <xdr:to>
      <xdr:col>55</xdr:col>
      <xdr:colOff>50800</xdr:colOff>
      <xdr:row>97</xdr:row>
      <xdr:rowOff>82111</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10426700" y="1661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3388</xdr:rowOff>
    </xdr:from>
    <xdr:ext cx="534377" cy="259045"/>
    <xdr:sp macro="" textlink="">
      <xdr:nvSpPr>
        <xdr:cNvPr id="489" name="土木費該当値テキスト">
          <a:extLst>
            <a:ext uri="{FF2B5EF4-FFF2-40B4-BE49-F238E27FC236}">
              <a16:creationId xmlns:a16="http://schemas.microsoft.com/office/drawing/2014/main" id="{00000000-0008-0000-0700-0000E9010000}"/>
            </a:ext>
          </a:extLst>
        </xdr:cNvPr>
        <xdr:cNvSpPr txBox="1"/>
      </xdr:nvSpPr>
      <xdr:spPr>
        <a:xfrm>
          <a:off x="10528300" y="16462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72070</xdr:rowOff>
    </xdr:from>
    <xdr:to>
      <xdr:col>50</xdr:col>
      <xdr:colOff>165100</xdr:colOff>
      <xdr:row>98</xdr:row>
      <xdr:rowOff>2220</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9588500" y="1670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18747</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9372111" y="1647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20929</xdr:rowOff>
    </xdr:from>
    <xdr:to>
      <xdr:col>46</xdr:col>
      <xdr:colOff>38100</xdr:colOff>
      <xdr:row>94</xdr:row>
      <xdr:rowOff>122529</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8699500" y="16137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92</xdr:row>
      <xdr:rowOff>139056</xdr:rowOff>
    </xdr:from>
    <xdr:ext cx="599010"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8450795" y="15912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64615</xdr:rowOff>
    </xdr:from>
    <xdr:to>
      <xdr:col>41</xdr:col>
      <xdr:colOff>101600</xdr:colOff>
      <xdr:row>96</xdr:row>
      <xdr:rowOff>166215</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7810500" y="1652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11292</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7594111" y="16299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47534</xdr:rowOff>
    </xdr:from>
    <xdr:to>
      <xdr:col>36</xdr:col>
      <xdr:colOff>165100</xdr:colOff>
      <xdr:row>97</xdr:row>
      <xdr:rowOff>149134</xdr:rowOff>
    </xdr:to>
    <xdr:sp macro="" textlink="">
      <xdr:nvSpPr>
        <xdr:cNvPr id="496" name="楕円 495">
          <a:extLst>
            <a:ext uri="{FF2B5EF4-FFF2-40B4-BE49-F238E27FC236}">
              <a16:creationId xmlns:a16="http://schemas.microsoft.com/office/drawing/2014/main" id="{00000000-0008-0000-0700-0000F0010000}"/>
            </a:ext>
          </a:extLst>
        </xdr:cNvPr>
        <xdr:cNvSpPr/>
      </xdr:nvSpPr>
      <xdr:spPr>
        <a:xfrm>
          <a:off x="6921500" y="16678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165661</xdr:rowOff>
    </xdr:from>
    <xdr:ext cx="534377"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6705111" y="16453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消防費グラフ枠">
          <a:extLst>
            <a:ext uri="{FF2B5EF4-FFF2-40B4-BE49-F238E27FC236}">
              <a16:creationId xmlns:a16="http://schemas.microsoft.com/office/drawing/2014/main" id="{00000000-0008-0000-0700-000009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165227</xdr:rowOff>
    </xdr:from>
    <xdr:to>
      <xdr:col>85</xdr:col>
      <xdr:colOff>126364</xdr:colOff>
      <xdr:row>39</xdr:row>
      <xdr:rowOff>15951</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6317595" y="5137277"/>
          <a:ext cx="1269" cy="1565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19778</xdr:rowOff>
    </xdr:from>
    <xdr:ext cx="534377" cy="259045"/>
    <xdr:sp macro="" textlink="">
      <xdr:nvSpPr>
        <xdr:cNvPr id="523" name="消防費最小値テキスト">
          <a:extLst>
            <a:ext uri="{FF2B5EF4-FFF2-40B4-BE49-F238E27FC236}">
              <a16:creationId xmlns:a16="http://schemas.microsoft.com/office/drawing/2014/main" id="{00000000-0008-0000-0700-00000B020000}"/>
            </a:ext>
          </a:extLst>
        </xdr:cNvPr>
        <xdr:cNvSpPr txBox="1"/>
      </xdr:nvSpPr>
      <xdr:spPr>
        <a:xfrm>
          <a:off x="16370300" y="670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15951</xdr:rowOff>
    </xdr:from>
    <xdr:to>
      <xdr:col>86</xdr:col>
      <xdr:colOff>25400</xdr:colOff>
      <xdr:row>39</xdr:row>
      <xdr:rowOff>15951</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6230600" y="6702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111904</xdr:rowOff>
    </xdr:from>
    <xdr:ext cx="534377" cy="259045"/>
    <xdr:sp macro="" textlink="">
      <xdr:nvSpPr>
        <xdr:cNvPr id="525" name="消防費最大値テキスト">
          <a:extLst>
            <a:ext uri="{FF2B5EF4-FFF2-40B4-BE49-F238E27FC236}">
              <a16:creationId xmlns:a16="http://schemas.microsoft.com/office/drawing/2014/main" id="{00000000-0008-0000-0700-00000D020000}"/>
            </a:ext>
          </a:extLst>
        </xdr:cNvPr>
        <xdr:cNvSpPr txBox="1"/>
      </xdr:nvSpPr>
      <xdr:spPr>
        <a:xfrm>
          <a:off x="16370300" y="4912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51,830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165227</xdr:rowOff>
    </xdr:from>
    <xdr:to>
      <xdr:col>86</xdr:col>
      <xdr:colOff>25400</xdr:colOff>
      <xdr:row>29</xdr:row>
      <xdr:rowOff>165227</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6230600" y="5137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483</xdr:rowOff>
    </xdr:from>
    <xdr:to>
      <xdr:col>85</xdr:col>
      <xdr:colOff>127000</xdr:colOff>
      <xdr:row>37</xdr:row>
      <xdr:rowOff>50470</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5481300" y="6344133"/>
          <a:ext cx="838200" cy="49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61218</xdr:rowOff>
    </xdr:from>
    <xdr:ext cx="534377" cy="259045"/>
    <xdr:sp macro="" textlink="">
      <xdr:nvSpPr>
        <xdr:cNvPr id="528" name="消防費平均値テキスト">
          <a:extLst>
            <a:ext uri="{FF2B5EF4-FFF2-40B4-BE49-F238E27FC236}">
              <a16:creationId xmlns:a16="http://schemas.microsoft.com/office/drawing/2014/main" id="{00000000-0008-0000-0700-000010020000}"/>
            </a:ext>
          </a:extLst>
        </xdr:cNvPr>
        <xdr:cNvSpPr txBox="1"/>
      </xdr:nvSpPr>
      <xdr:spPr>
        <a:xfrm>
          <a:off x="16370300" y="6061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38341</xdr:rowOff>
    </xdr:from>
    <xdr:to>
      <xdr:col>85</xdr:col>
      <xdr:colOff>177800</xdr:colOff>
      <xdr:row>36</xdr:row>
      <xdr:rowOff>139941</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6268700" y="6210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22276</xdr:rowOff>
    </xdr:from>
    <xdr:to>
      <xdr:col>81</xdr:col>
      <xdr:colOff>50800</xdr:colOff>
      <xdr:row>37</xdr:row>
      <xdr:rowOff>50470</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4592300" y="6365926"/>
          <a:ext cx="889000" cy="2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93091</xdr:rowOff>
    </xdr:from>
    <xdr:to>
      <xdr:col>81</xdr:col>
      <xdr:colOff>101600</xdr:colOff>
      <xdr:row>37</xdr:row>
      <xdr:rowOff>23241</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5430500" y="6265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39768</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14111" y="6040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22276</xdr:rowOff>
    </xdr:from>
    <xdr:to>
      <xdr:col>76</xdr:col>
      <xdr:colOff>114300</xdr:colOff>
      <xdr:row>37</xdr:row>
      <xdr:rowOff>49631</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flipV="1">
          <a:off x="13703300" y="6365926"/>
          <a:ext cx="889000" cy="27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145631</xdr:rowOff>
    </xdr:from>
    <xdr:to>
      <xdr:col>76</xdr:col>
      <xdr:colOff>165100</xdr:colOff>
      <xdr:row>37</xdr:row>
      <xdr:rowOff>75781</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4541500" y="6317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66908</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325111" y="6410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49631</xdr:rowOff>
    </xdr:from>
    <xdr:to>
      <xdr:col>71</xdr:col>
      <xdr:colOff>177800</xdr:colOff>
      <xdr:row>37</xdr:row>
      <xdr:rowOff>66777</xdr:rowOff>
    </xdr:to>
    <xdr:cxnSp macro="">
      <xdr:nvCxnSpPr>
        <xdr:cNvPr id="536" name="直線コネクタ 535">
          <a:extLst>
            <a:ext uri="{FF2B5EF4-FFF2-40B4-BE49-F238E27FC236}">
              <a16:creationId xmlns:a16="http://schemas.microsoft.com/office/drawing/2014/main" id="{00000000-0008-0000-0700-000018020000}"/>
            </a:ext>
          </a:extLst>
        </xdr:cNvPr>
        <xdr:cNvCxnSpPr/>
      </xdr:nvCxnSpPr>
      <xdr:spPr>
        <a:xfrm flipV="1">
          <a:off x="12814300" y="6393281"/>
          <a:ext cx="889000" cy="17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140907</xdr:rowOff>
    </xdr:from>
    <xdr:to>
      <xdr:col>72</xdr:col>
      <xdr:colOff>38100</xdr:colOff>
      <xdr:row>37</xdr:row>
      <xdr:rowOff>71057</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3652500" y="6313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87584</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6111" y="6088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142507</xdr:rowOff>
    </xdr:from>
    <xdr:to>
      <xdr:col>67</xdr:col>
      <xdr:colOff>101600</xdr:colOff>
      <xdr:row>37</xdr:row>
      <xdr:rowOff>72657</xdr:rowOff>
    </xdr:to>
    <xdr:sp macro="" textlink="">
      <xdr:nvSpPr>
        <xdr:cNvPr id="539" name="フローチャート: 判断 538">
          <a:extLst>
            <a:ext uri="{FF2B5EF4-FFF2-40B4-BE49-F238E27FC236}">
              <a16:creationId xmlns:a16="http://schemas.microsoft.com/office/drawing/2014/main" id="{00000000-0008-0000-0700-00001B020000}"/>
            </a:ext>
          </a:extLst>
        </xdr:cNvPr>
        <xdr:cNvSpPr/>
      </xdr:nvSpPr>
      <xdr:spPr>
        <a:xfrm>
          <a:off x="12763500" y="631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89184</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47111" y="6089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121133</xdr:rowOff>
    </xdr:from>
    <xdr:to>
      <xdr:col>85</xdr:col>
      <xdr:colOff>177800</xdr:colOff>
      <xdr:row>37</xdr:row>
      <xdr:rowOff>51283</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6268700" y="629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99560</xdr:rowOff>
    </xdr:from>
    <xdr:ext cx="534377" cy="259045"/>
    <xdr:sp macro="" textlink="">
      <xdr:nvSpPr>
        <xdr:cNvPr id="547" name="消防費該当値テキスト">
          <a:extLst>
            <a:ext uri="{FF2B5EF4-FFF2-40B4-BE49-F238E27FC236}">
              <a16:creationId xmlns:a16="http://schemas.microsoft.com/office/drawing/2014/main" id="{00000000-0008-0000-0700-000023020000}"/>
            </a:ext>
          </a:extLst>
        </xdr:cNvPr>
        <xdr:cNvSpPr txBox="1"/>
      </xdr:nvSpPr>
      <xdr:spPr>
        <a:xfrm>
          <a:off x="16370300" y="6271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171120</xdr:rowOff>
    </xdr:from>
    <xdr:to>
      <xdr:col>81</xdr:col>
      <xdr:colOff>101600</xdr:colOff>
      <xdr:row>37</xdr:row>
      <xdr:rowOff>101270</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5430500" y="63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92397</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5214111" y="6436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142926</xdr:rowOff>
    </xdr:from>
    <xdr:to>
      <xdr:col>76</xdr:col>
      <xdr:colOff>165100</xdr:colOff>
      <xdr:row>37</xdr:row>
      <xdr:rowOff>73076</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4541500" y="631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89603</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4325111" y="6090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170281</xdr:rowOff>
    </xdr:from>
    <xdr:to>
      <xdr:col>72</xdr:col>
      <xdr:colOff>38100</xdr:colOff>
      <xdr:row>37</xdr:row>
      <xdr:rowOff>100431</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3652500" y="6342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91558</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3436111" y="6435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15977</xdr:rowOff>
    </xdr:from>
    <xdr:to>
      <xdr:col>67</xdr:col>
      <xdr:colOff>101600</xdr:colOff>
      <xdr:row>37</xdr:row>
      <xdr:rowOff>117577</xdr:rowOff>
    </xdr:to>
    <xdr:sp macro="" textlink="">
      <xdr:nvSpPr>
        <xdr:cNvPr id="554" name="楕円 553">
          <a:extLst>
            <a:ext uri="{FF2B5EF4-FFF2-40B4-BE49-F238E27FC236}">
              <a16:creationId xmlns:a16="http://schemas.microsoft.com/office/drawing/2014/main" id="{00000000-0008-0000-0700-00002A020000}"/>
            </a:ext>
          </a:extLst>
        </xdr:cNvPr>
        <xdr:cNvSpPr/>
      </xdr:nvSpPr>
      <xdr:spPr>
        <a:xfrm>
          <a:off x="12763500" y="6359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108704</xdr:rowOff>
    </xdr:from>
    <xdr:ext cx="534377"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547111" y="6452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1" name="教育費グラフ枠">
          <a:extLst>
            <a:ext uri="{FF2B5EF4-FFF2-40B4-BE49-F238E27FC236}">
              <a16:creationId xmlns:a16="http://schemas.microsoft.com/office/drawing/2014/main" id="{00000000-0008-0000-0700-00004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16082</xdr:rowOff>
    </xdr:from>
    <xdr:to>
      <xdr:col>85</xdr:col>
      <xdr:colOff>126364</xdr:colOff>
      <xdr:row>59</xdr:row>
      <xdr:rowOff>72818</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6317595" y="8760032"/>
          <a:ext cx="1269" cy="1428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76645</xdr:rowOff>
    </xdr:from>
    <xdr:ext cx="534377" cy="259045"/>
    <xdr:sp macro="" textlink="">
      <xdr:nvSpPr>
        <xdr:cNvPr id="583" name="教育費最小値テキスト">
          <a:extLst>
            <a:ext uri="{FF2B5EF4-FFF2-40B4-BE49-F238E27FC236}">
              <a16:creationId xmlns:a16="http://schemas.microsoft.com/office/drawing/2014/main" id="{00000000-0008-0000-0700-000047020000}"/>
            </a:ext>
          </a:extLst>
        </xdr:cNvPr>
        <xdr:cNvSpPr txBox="1"/>
      </xdr:nvSpPr>
      <xdr:spPr>
        <a:xfrm>
          <a:off x="16370300" y="1019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72818</xdr:rowOff>
    </xdr:from>
    <xdr:to>
      <xdr:col>86</xdr:col>
      <xdr:colOff>25400</xdr:colOff>
      <xdr:row>59</xdr:row>
      <xdr:rowOff>72818</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6230600" y="10188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134209</xdr:rowOff>
    </xdr:from>
    <xdr:ext cx="599010" cy="259045"/>
    <xdr:sp macro="" textlink="">
      <xdr:nvSpPr>
        <xdr:cNvPr id="585" name="教育費最大値テキスト">
          <a:extLst>
            <a:ext uri="{FF2B5EF4-FFF2-40B4-BE49-F238E27FC236}">
              <a16:creationId xmlns:a16="http://schemas.microsoft.com/office/drawing/2014/main" id="{00000000-0008-0000-0700-000049020000}"/>
            </a:ext>
          </a:extLst>
        </xdr:cNvPr>
        <xdr:cNvSpPr txBox="1"/>
      </xdr:nvSpPr>
      <xdr:spPr>
        <a:xfrm>
          <a:off x="16370300" y="8535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163,606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16082</xdr:rowOff>
    </xdr:from>
    <xdr:to>
      <xdr:col>86</xdr:col>
      <xdr:colOff>25400</xdr:colOff>
      <xdr:row>51</xdr:row>
      <xdr:rowOff>16082</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6230600" y="8760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55553</xdr:rowOff>
    </xdr:from>
    <xdr:to>
      <xdr:col>85</xdr:col>
      <xdr:colOff>127000</xdr:colOff>
      <xdr:row>56</xdr:row>
      <xdr:rowOff>57545</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5481300" y="9656753"/>
          <a:ext cx="838200" cy="1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23110</xdr:rowOff>
    </xdr:from>
    <xdr:ext cx="534377" cy="259045"/>
    <xdr:sp macro="" textlink="">
      <xdr:nvSpPr>
        <xdr:cNvPr id="588" name="教育費平均値テキスト">
          <a:extLst>
            <a:ext uri="{FF2B5EF4-FFF2-40B4-BE49-F238E27FC236}">
              <a16:creationId xmlns:a16="http://schemas.microsoft.com/office/drawing/2014/main" id="{00000000-0008-0000-0700-00004C020000}"/>
            </a:ext>
          </a:extLst>
        </xdr:cNvPr>
        <xdr:cNvSpPr txBox="1"/>
      </xdr:nvSpPr>
      <xdr:spPr>
        <a:xfrm>
          <a:off x="16370300" y="97957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44683</xdr:rowOff>
    </xdr:from>
    <xdr:to>
      <xdr:col>85</xdr:col>
      <xdr:colOff>177800</xdr:colOff>
      <xdr:row>57</xdr:row>
      <xdr:rowOff>146283</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6268700" y="9817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55553</xdr:rowOff>
    </xdr:from>
    <xdr:to>
      <xdr:col>81</xdr:col>
      <xdr:colOff>50800</xdr:colOff>
      <xdr:row>57</xdr:row>
      <xdr:rowOff>141845</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4592300" y="9656753"/>
          <a:ext cx="889000" cy="257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94637</xdr:rowOff>
    </xdr:from>
    <xdr:to>
      <xdr:col>81</xdr:col>
      <xdr:colOff>101600</xdr:colOff>
      <xdr:row>58</xdr:row>
      <xdr:rowOff>24787</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5430500" y="986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15914</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14111" y="9960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141845</xdr:rowOff>
    </xdr:from>
    <xdr:to>
      <xdr:col>76</xdr:col>
      <xdr:colOff>114300</xdr:colOff>
      <xdr:row>57</xdr:row>
      <xdr:rowOff>151783</xdr:rowOff>
    </xdr:to>
    <xdr:cxnSp macro="">
      <xdr:nvCxnSpPr>
        <xdr:cNvPr id="593" name="直線コネクタ 592">
          <a:extLst>
            <a:ext uri="{FF2B5EF4-FFF2-40B4-BE49-F238E27FC236}">
              <a16:creationId xmlns:a16="http://schemas.microsoft.com/office/drawing/2014/main" id="{00000000-0008-0000-0700-000051020000}"/>
            </a:ext>
          </a:extLst>
        </xdr:cNvPr>
        <xdr:cNvCxnSpPr/>
      </xdr:nvCxnSpPr>
      <xdr:spPr>
        <a:xfrm flipV="1">
          <a:off x="13703300" y="9914495"/>
          <a:ext cx="889000" cy="9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144189</xdr:rowOff>
    </xdr:from>
    <xdr:to>
      <xdr:col>76</xdr:col>
      <xdr:colOff>165100</xdr:colOff>
      <xdr:row>58</xdr:row>
      <xdr:rowOff>74339</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4541500" y="9916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65466</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325111" y="10009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151783</xdr:rowOff>
    </xdr:from>
    <xdr:to>
      <xdr:col>71</xdr:col>
      <xdr:colOff>177800</xdr:colOff>
      <xdr:row>58</xdr:row>
      <xdr:rowOff>94590</xdr:rowOff>
    </xdr:to>
    <xdr:cxnSp macro="">
      <xdr:nvCxnSpPr>
        <xdr:cNvPr id="596" name="直線コネクタ 595">
          <a:extLst>
            <a:ext uri="{FF2B5EF4-FFF2-40B4-BE49-F238E27FC236}">
              <a16:creationId xmlns:a16="http://schemas.microsoft.com/office/drawing/2014/main" id="{00000000-0008-0000-0700-000054020000}"/>
            </a:ext>
          </a:extLst>
        </xdr:cNvPr>
        <xdr:cNvCxnSpPr/>
      </xdr:nvCxnSpPr>
      <xdr:spPr>
        <a:xfrm flipV="1">
          <a:off x="12814300" y="9924433"/>
          <a:ext cx="889000" cy="114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124747</xdr:rowOff>
    </xdr:from>
    <xdr:to>
      <xdr:col>72</xdr:col>
      <xdr:colOff>38100</xdr:colOff>
      <xdr:row>58</xdr:row>
      <xdr:rowOff>54897</xdr:rowOff>
    </xdr:to>
    <xdr:sp macro="" textlink="">
      <xdr:nvSpPr>
        <xdr:cNvPr id="597" name="フローチャート: 判断 596">
          <a:extLst>
            <a:ext uri="{FF2B5EF4-FFF2-40B4-BE49-F238E27FC236}">
              <a16:creationId xmlns:a16="http://schemas.microsoft.com/office/drawing/2014/main" id="{00000000-0008-0000-0700-000055020000}"/>
            </a:ext>
          </a:extLst>
        </xdr:cNvPr>
        <xdr:cNvSpPr/>
      </xdr:nvSpPr>
      <xdr:spPr>
        <a:xfrm>
          <a:off x="13652500" y="989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46024</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36111" y="9990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146823</xdr:rowOff>
    </xdr:from>
    <xdr:to>
      <xdr:col>67</xdr:col>
      <xdr:colOff>101600</xdr:colOff>
      <xdr:row>58</xdr:row>
      <xdr:rowOff>76973</xdr:rowOff>
    </xdr:to>
    <xdr:sp macro="" textlink="">
      <xdr:nvSpPr>
        <xdr:cNvPr id="599" name="フローチャート: 判断 598">
          <a:extLst>
            <a:ext uri="{FF2B5EF4-FFF2-40B4-BE49-F238E27FC236}">
              <a16:creationId xmlns:a16="http://schemas.microsoft.com/office/drawing/2014/main" id="{00000000-0008-0000-0700-000057020000}"/>
            </a:ext>
          </a:extLst>
        </xdr:cNvPr>
        <xdr:cNvSpPr/>
      </xdr:nvSpPr>
      <xdr:spPr>
        <a:xfrm>
          <a:off x="12763500" y="991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93500</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47111" y="969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6745</xdr:rowOff>
    </xdr:from>
    <xdr:to>
      <xdr:col>85</xdr:col>
      <xdr:colOff>177800</xdr:colOff>
      <xdr:row>56</xdr:row>
      <xdr:rowOff>108345</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6268700" y="960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29622</xdr:rowOff>
    </xdr:from>
    <xdr:ext cx="534377" cy="259045"/>
    <xdr:sp macro="" textlink="">
      <xdr:nvSpPr>
        <xdr:cNvPr id="607" name="教育費該当値テキスト">
          <a:extLst>
            <a:ext uri="{FF2B5EF4-FFF2-40B4-BE49-F238E27FC236}">
              <a16:creationId xmlns:a16="http://schemas.microsoft.com/office/drawing/2014/main" id="{00000000-0008-0000-0700-00005F020000}"/>
            </a:ext>
          </a:extLst>
        </xdr:cNvPr>
        <xdr:cNvSpPr txBox="1"/>
      </xdr:nvSpPr>
      <xdr:spPr>
        <a:xfrm>
          <a:off x="16370300" y="945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4753</xdr:rowOff>
    </xdr:from>
    <xdr:to>
      <xdr:col>81</xdr:col>
      <xdr:colOff>101600</xdr:colOff>
      <xdr:row>56</xdr:row>
      <xdr:rowOff>106353</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5430500" y="9605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122880</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5214111" y="938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91045</xdr:rowOff>
    </xdr:from>
    <xdr:to>
      <xdr:col>76</xdr:col>
      <xdr:colOff>165100</xdr:colOff>
      <xdr:row>58</xdr:row>
      <xdr:rowOff>21195</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4541500" y="9863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37722</xdr:rowOff>
    </xdr:from>
    <xdr:ext cx="534377"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4325111" y="963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100983</xdr:rowOff>
    </xdr:from>
    <xdr:to>
      <xdr:col>72</xdr:col>
      <xdr:colOff>38100</xdr:colOff>
      <xdr:row>58</xdr:row>
      <xdr:rowOff>31133</xdr:rowOff>
    </xdr:to>
    <xdr:sp macro="" textlink="">
      <xdr:nvSpPr>
        <xdr:cNvPr id="612" name="楕円 611">
          <a:extLst>
            <a:ext uri="{FF2B5EF4-FFF2-40B4-BE49-F238E27FC236}">
              <a16:creationId xmlns:a16="http://schemas.microsoft.com/office/drawing/2014/main" id="{00000000-0008-0000-0700-000064020000}"/>
            </a:ext>
          </a:extLst>
        </xdr:cNvPr>
        <xdr:cNvSpPr/>
      </xdr:nvSpPr>
      <xdr:spPr>
        <a:xfrm>
          <a:off x="13652500" y="9873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47660</xdr:rowOff>
    </xdr:from>
    <xdr:ext cx="534377"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3436111" y="9648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43790</xdr:rowOff>
    </xdr:from>
    <xdr:to>
      <xdr:col>67</xdr:col>
      <xdr:colOff>101600</xdr:colOff>
      <xdr:row>58</xdr:row>
      <xdr:rowOff>145390</xdr:rowOff>
    </xdr:to>
    <xdr:sp macro="" textlink="">
      <xdr:nvSpPr>
        <xdr:cNvPr id="614" name="楕円 613">
          <a:extLst>
            <a:ext uri="{FF2B5EF4-FFF2-40B4-BE49-F238E27FC236}">
              <a16:creationId xmlns:a16="http://schemas.microsoft.com/office/drawing/2014/main" id="{00000000-0008-0000-0700-000066020000}"/>
            </a:ext>
          </a:extLst>
        </xdr:cNvPr>
        <xdr:cNvSpPr/>
      </xdr:nvSpPr>
      <xdr:spPr>
        <a:xfrm>
          <a:off x="12763500" y="998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136517</xdr:rowOff>
    </xdr:from>
    <xdr:ext cx="534377"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547111" y="10080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8" name="災害復旧費グラフ枠">
          <a:extLst>
            <a:ext uri="{FF2B5EF4-FFF2-40B4-BE49-F238E27FC236}">
              <a16:creationId xmlns:a16="http://schemas.microsoft.com/office/drawing/2014/main" id="{00000000-0008-0000-0700-00007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70186</xdr:rowOff>
    </xdr:from>
    <xdr:to>
      <xdr:col>85</xdr:col>
      <xdr:colOff>126364</xdr:colOff>
      <xdr:row>79</xdr:row>
      <xdr:rowOff>44450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6317595" y="12243136"/>
          <a:ext cx="1269" cy="1345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0" name="災害復旧費最小値テキスト">
          <a:extLst>
            <a:ext uri="{FF2B5EF4-FFF2-40B4-BE49-F238E27FC236}">
              <a16:creationId xmlns:a16="http://schemas.microsoft.com/office/drawing/2014/main" id="{00000000-0008-0000-0700-000080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16863</xdr:rowOff>
    </xdr:from>
    <xdr:ext cx="534377" cy="259045"/>
    <xdr:sp macro="" textlink="">
      <xdr:nvSpPr>
        <xdr:cNvPr id="642" name="災害復旧費最大値テキスト">
          <a:extLst>
            <a:ext uri="{FF2B5EF4-FFF2-40B4-BE49-F238E27FC236}">
              <a16:creationId xmlns:a16="http://schemas.microsoft.com/office/drawing/2014/main" id="{00000000-0008-0000-0700-000082020000}"/>
            </a:ext>
          </a:extLst>
        </xdr:cNvPr>
        <xdr:cNvSpPr txBox="1"/>
      </xdr:nvSpPr>
      <xdr:spPr>
        <a:xfrm>
          <a:off x="16370300" y="12018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70,649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70186</xdr:rowOff>
    </xdr:from>
    <xdr:to>
      <xdr:col>86</xdr:col>
      <xdr:colOff>25400</xdr:colOff>
      <xdr:row>71</xdr:row>
      <xdr:rowOff>70186</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6230600" y="12243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13722</xdr:rowOff>
    </xdr:from>
    <xdr:to>
      <xdr:col>85</xdr:col>
      <xdr:colOff>127000</xdr:colOff>
      <xdr:row>79</xdr:row>
      <xdr:rowOff>26085</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5481300" y="13558272"/>
          <a:ext cx="838200" cy="12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65085</xdr:rowOff>
    </xdr:from>
    <xdr:ext cx="469744" cy="259045"/>
    <xdr:sp macro="" textlink="">
      <xdr:nvSpPr>
        <xdr:cNvPr id="645" name="災害復旧費平均値テキスト">
          <a:extLst>
            <a:ext uri="{FF2B5EF4-FFF2-40B4-BE49-F238E27FC236}">
              <a16:creationId xmlns:a16="http://schemas.microsoft.com/office/drawing/2014/main" id="{00000000-0008-0000-0700-000085020000}"/>
            </a:ext>
          </a:extLst>
        </xdr:cNvPr>
        <xdr:cNvSpPr txBox="1"/>
      </xdr:nvSpPr>
      <xdr:spPr>
        <a:xfrm>
          <a:off x="16370300" y="13266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42208</xdr:rowOff>
    </xdr:from>
    <xdr:to>
      <xdr:col>85</xdr:col>
      <xdr:colOff>177800</xdr:colOff>
      <xdr:row>78</xdr:row>
      <xdr:rowOff>143808</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6268700" y="13415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151073</xdr:rowOff>
    </xdr:from>
    <xdr:to>
      <xdr:col>81</xdr:col>
      <xdr:colOff>50800</xdr:colOff>
      <xdr:row>79</xdr:row>
      <xdr:rowOff>13722</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4592300" y="13524173"/>
          <a:ext cx="889000" cy="34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42818</xdr:rowOff>
    </xdr:from>
    <xdr:to>
      <xdr:col>81</xdr:col>
      <xdr:colOff>101600</xdr:colOff>
      <xdr:row>78</xdr:row>
      <xdr:rowOff>144418</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5430500" y="1341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160945</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46428" y="13191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151073</xdr:rowOff>
    </xdr:from>
    <xdr:to>
      <xdr:col>76</xdr:col>
      <xdr:colOff>114300</xdr:colOff>
      <xdr:row>79</xdr:row>
      <xdr:rowOff>30735</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flipV="1">
          <a:off x="13703300" y="13524173"/>
          <a:ext cx="889000" cy="51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57086</xdr:rowOff>
    </xdr:from>
    <xdr:to>
      <xdr:col>76</xdr:col>
      <xdr:colOff>165100</xdr:colOff>
      <xdr:row>78</xdr:row>
      <xdr:rowOff>158686</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4541500" y="134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3763</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357428" y="1320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30735</xdr:rowOff>
    </xdr:from>
    <xdr:to>
      <xdr:col>71</xdr:col>
      <xdr:colOff>177800</xdr:colOff>
      <xdr:row>79</xdr:row>
      <xdr:rowOff>42126</xdr:rowOff>
    </xdr:to>
    <xdr:cxnSp macro="">
      <xdr:nvCxnSpPr>
        <xdr:cNvPr id="653" name="直線コネクタ 652">
          <a:extLst>
            <a:ext uri="{FF2B5EF4-FFF2-40B4-BE49-F238E27FC236}">
              <a16:creationId xmlns:a16="http://schemas.microsoft.com/office/drawing/2014/main" id="{00000000-0008-0000-0700-00008D020000}"/>
            </a:ext>
          </a:extLst>
        </xdr:cNvPr>
        <xdr:cNvCxnSpPr/>
      </xdr:nvCxnSpPr>
      <xdr:spPr>
        <a:xfrm flipV="1">
          <a:off x="12814300" y="13575285"/>
          <a:ext cx="889000" cy="11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78270</xdr:rowOff>
    </xdr:from>
    <xdr:to>
      <xdr:col>72</xdr:col>
      <xdr:colOff>38100</xdr:colOff>
      <xdr:row>79</xdr:row>
      <xdr:rowOff>8420</xdr:rowOff>
    </xdr:to>
    <xdr:sp macro="" textlink="">
      <xdr:nvSpPr>
        <xdr:cNvPr id="654" name="フローチャート: 判断 653">
          <a:extLst>
            <a:ext uri="{FF2B5EF4-FFF2-40B4-BE49-F238E27FC236}">
              <a16:creationId xmlns:a16="http://schemas.microsoft.com/office/drawing/2014/main" id="{00000000-0008-0000-0700-00008E020000}"/>
            </a:ext>
          </a:extLst>
        </xdr:cNvPr>
        <xdr:cNvSpPr/>
      </xdr:nvSpPr>
      <xdr:spPr>
        <a:xfrm>
          <a:off x="13652500" y="134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24947</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468428" y="1322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127343</xdr:rowOff>
    </xdr:from>
    <xdr:to>
      <xdr:col>67</xdr:col>
      <xdr:colOff>101600</xdr:colOff>
      <xdr:row>79</xdr:row>
      <xdr:rowOff>57493</xdr:rowOff>
    </xdr:to>
    <xdr:sp macro="" textlink="">
      <xdr:nvSpPr>
        <xdr:cNvPr id="656" name="フローチャート: 判断 655">
          <a:extLst>
            <a:ext uri="{FF2B5EF4-FFF2-40B4-BE49-F238E27FC236}">
              <a16:creationId xmlns:a16="http://schemas.microsoft.com/office/drawing/2014/main" id="{00000000-0008-0000-0700-000090020000}"/>
            </a:ext>
          </a:extLst>
        </xdr:cNvPr>
        <xdr:cNvSpPr/>
      </xdr:nvSpPr>
      <xdr:spPr>
        <a:xfrm>
          <a:off x="12763500" y="1350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74020</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579428" y="13275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146735</xdr:rowOff>
    </xdr:from>
    <xdr:to>
      <xdr:col>85</xdr:col>
      <xdr:colOff>177800</xdr:colOff>
      <xdr:row>79</xdr:row>
      <xdr:rowOff>76885</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6268700" y="13519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61662</xdr:rowOff>
    </xdr:from>
    <xdr:ext cx="378565" cy="259045"/>
    <xdr:sp macro="" textlink="">
      <xdr:nvSpPr>
        <xdr:cNvPr id="664" name="災害復旧費該当値テキスト">
          <a:extLst>
            <a:ext uri="{FF2B5EF4-FFF2-40B4-BE49-F238E27FC236}">
              <a16:creationId xmlns:a16="http://schemas.microsoft.com/office/drawing/2014/main" id="{00000000-0008-0000-0700-000098020000}"/>
            </a:ext>
          </a:extLst>
        </xdr:cNvPr>
        <xdr:cNvSpPr txBox="1"/>
      </xdr:nvSpPr>
      <xdr:spPr>
        <a:xfrm>
          <a:off x="16370300" y="134347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134372</xdr:rowOff>
    </xdr:from>
    <xdr:to>
      <xdr:col>81</xdr:col>
      <xdr:colOff>101600</xdr:colOff>
      <xdr:row>79</xdr:row>
      <xdr:rowOff>64522</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5430500" y="13507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55649</xdr:rowOff>
    </xdr:from>
    <xdr:ext cx="469744"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5246428" y="13600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100273</xdr:rowOff>
    </xdr:from>
    <xdr:to>
      <xdr:col>76</xdr:col>
      <xdr:colOff>165100</xdr:colOff>
      <xdr:row>79</xdr:row>
      <xdr:rowOff>30423</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4541500" y="13473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21550</xdr:rowOff>
    </xdr:from>
    <xdr:ext cx="469744"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4357428" y="13566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151385</xdr:rowOff>
    </xdr:from>
    <xdr:to>
      <xdr:col>72</xdr:col>
      <xdr:colOff>38100</xdr:colOff>
      <xdr:row>79</xdr:row>
      <xdr:rowOff>81535</xdr:rowOff>
    </xdr:to>
    <xdr:sp macro="" textlink="">
      <xdr:nvSpPr>
        <xdr:cNvPr id="669" name="楕円 668">
          <a:extLst>
            <a:ext uri="{FF2B5EF4-FFF2-40B4-BE49-F238E27FC236}">
              <a16:creationId xmlns:a16="http://schemas.microsoft.com/office/drawing/2014/main" id="{00000000-0008-0000-0700-00009D020000}"/>
            </a:ext>
          </a:extLst>
        </xdr:cNvPr>
        <xdr:cNvSpPr/>
      </xdr:nvSpPr>
      <xdr:spPr>
        <a:xfrm>
          <a:off x="13652500" y="1352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72662</xdr:rowOff>
    </xdr:from>
    <xdr:ext cx="378565"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3514017" y="136172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162776</xdr:rowOff>
    </xdr:from>
    <xdr:to>
      <xdr:col>67</xdr:col>
      <xdr:colOff>101600</xdr:colOff>
      <xdr:row>79</xdr:row>
      <xdr:rowOff>92926</xdr:rowOff>
    </xdr:to>
    <xdr:sp macro="" textlink="">
      <xdr:nvSpPr>
        <xdr:cNvPr id="671" name="楕円 670">
          <a:extLst>
            <a:ext uri="{FF2B5EF4-FFF2-40B4-BE49-F238E27FC236}">
              <a16:creationId xmlns:a16="http://schemas.microsoft.com/office/drawing/2014/main" id="{00000000-0008-0000-0700-00009F020000}"/>
            </a:ext>
          </a:extLst>
        </xdr:cNvPr>
        <xdr:cNvSpPr/>
      </xdr:nvSpPr>
      <xdr:spPr>
        <a:xfrm>
          <a:off x="12763500" y="1353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84053</xdr:rowOff>
    </xdr:from>
    <xdr:ext cx="378565"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625017" y="136286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5" name="公債費グラフ枠">
          <a:extLst>
            <a:ext uri="{FF2B5EF4-FFF2-40B4-BE49-F238E27FC236}">
              <a16:creationId xmlns:a16="http://schemas.microsoft.com/office/drawing/2014/main" id="{00000000-0008-0000-0700-0000B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73078</xdr:rowOff>
    </xdr:from>
    <xdr:to>
      <xdr:col>85</xdr:col>
      <xdr:colOff>126364</xdr:colOff>
      <xdr:row>98</xdr:row>
      <xdr:rowOff>104884</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6317595" y="15503578"/>
          <a:ext cx="1269" cy="140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108711</xdr:rowOff>
    </xdr:from>
    <xdr:ext cx="534377" cy="259045"/>
    <xdr:sp macro="" textlink="">
      <xdr:nvSpPr>
        <xdr:cNvPr id="697" name="公債費最小値テキスト">
          <a:extLst>
            <a:ext uri="{FF2B5EF4-FFF2-40B4-BE49-F238E27FC236}">
              <a16:creationId xmlns:a16="http://schemas.microsoft.com/office/drawing/2014/main" id="{00000000-0008-0000-0700-0000B9020000}"/>
            </a:ext>
          </a:extLst>
        </xdr:cNvPr>
        <xdr:cNvSpPr txBox="1"/>
      </xdr:nvSpPr>
      <xdr:spPr>
        <a:xfrm>
          <a:off x="16370300" y="16910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104884</xdr:rowOff>
    </xdr:from>
    <xdr:to>
      <xdr:col>86</xdr:col>
      <xdr:colOff>25400</xdr:colOff>
      <xdr:row>98</xdr:row>
      <xdr:rowOff>104884</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6230600" y="16906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19755</xdr:rowOff>
    </xdr:from>
    <xdr:ext cx="599010" cy="259045"/>
    <xdr:sp macro="" textlink="">
      <xdr:nvSpPr>
        <xdr:cNvPr id="699" name="公債費最大値テキスト">
          <a:extLst>
            <a:ext uri="{FF2B5EF4-FFF2-40B4-BE49-F238E27FC236}">
              <a16:creationId xmlns:a16="http://schemas.microsoft.com/office/drawing/2014/main" id="{00000000-0008-0000-0700-0000BB020000}"/>
            </a:ext>
          </a:extLst>
        </xdr:cNvPr>
        <xdr:cNvSpPr txBox="1"/>
      </xdr:nvSpPr>
      <xdr:spPr>
        <a:xfrm>
          <a:off x="16370300" y="15278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198,743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73078</xdr:rowOff>
    </xdr:from>
    <xdr:to>
      <xdr:col>86</xdr:col>
      <xdr:colOff>25400</xdr:colOff>
      <xdr:row>90</xdr:row>
      <xdr:rowOff>73078</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6230600" y="15503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22093</xdr:rowOff>
    </xdr:from>
    <xdr:to>
      <xdr:col>85</xdr:col>
      <xdr:colOff>127000</xdr:colOff>
      <xdr:row>97</xdr:row>
      <xdr:rowOff>35291</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5481300" y="16652743"/>
          <a:ext cx="838200" cy="13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112813</xdr:rowOff>
    </xdr:from>
    <xdr:ext cx="534377" cy="259045"/>
    <xdr:sp macro="" textlink="">
      <xdr:nvSpPr>
        <xdr:cNvPr id="702" name="公債費平均値テキスト">
          <a:extLst>
            <a:ext uri="{FF2B5EF4-FFF2-40B4-BE49-F238E27FC236}">
              <a16:creationId xmlns:a16="http://schemas.microsoft.com/office/drawing/2014/main" id="{00000000-0008-0000-0700-0000BE020000}"/>
            </a:ext>
          </a:extLst>
        </xdr:cNvPr>
        <xdr:cNvSpPr txBox="1"/>
      </xdr:nvSpPr>
      <xdr:spPr>
        <a:xfrm>
          <a:off x="16370300" y="164005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89936</xdr:rowOff>
    </xdr:from>
    <xdr:to>
      <xdr:col>85</xdr:col>
      <xdr:colOff>177800</xdr:colOff>
      <xdr:row>97</xdr:row>
      <xdr:rowOff>20086</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6268700" y="1654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35291</xdr:rowOff>
    </xdr:from>
    <xdr:to>
      <xdr:col>81</xdr:col>
      <xdr:colOff>50800</xdr:colOff>
      <xdr:row>97</xdr:row>
      <xdr:rowOff>48679</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flipV="1">
          <a:off x="14592300" y="16665941"/>
          <a:ext cx="889000" cy="1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115540</xdr:rowOff>
    </xdr:from>
    <xdr:to>
      <xdr:col>81</xdr:col>
      <xdr:colOff>101600</xdr:colOff>
      <xdr:row>97</xdr:row>
      <xdr:rowOff>45690</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5430500" y="165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62217</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14111" y="16349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48679</xdr:rowOff>
    </xdr:from>
    <xdr:to>
      <xdr:col>76</xdr:col>
      <xdr:colOff>114300</xdr:colOff>
      <xdr:row>97</xdr:row>
      <xdr:rowOff>56299</xdr:rowOff>
    </xdr:to>
    <xdr:cxnSp macro="">
      <xdr:nvCxnSpPr>
        <xdr:cNvPr id="707" name="直線コネクタ 706">
          <a:extLst>
            <a:ext uri="{FF2B5EF4-FFF2-40B4-BE49-F238E27FC236}">
              <a16:creationId xmlns:a16="http://schemas.microsoft.com/office/drawing/2014/main" id="{00000000-0008-0000-0700-0000C3020000}"/>
            </a:ext>
          </a:extLst>
        </xdr:cNvPr>
        <xdr:cNvCxnSpPr/>
      </xdr:nvCxnSpPr>
      <xdr:spPr>
        <a:xfrm flipV="1">
          <a:off x="13703300" y="16679329"/>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124227</xdr:rowOff>
    </xdr:from>
    <xdr:to>
      <xdr:col>76</xdr:col>
      <xdr:colOff>165100</xdr:colOff>
      <xdr:row>97</xdr:row>
      <xdr:rowOff>54377</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4541500" y="1658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70904</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325111" y="1635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56299</xdr:rowOff>
    </xdr:from>
    <xdr:to>
      <xdr:col>71</xdr:col>
      <xdr:colOff>177800</xdr:colOff>
      <xdr:row>97</xdr:row>
      <xdr:rowOff>64133</xdr:rowOff>
    </xdr:to>
    <xdr:cxnSp macro="">
      <xdr:nvCxnSpPr>
        <xdr:cNvPr id="710" name="直線コネクタ 709">
          <a:extLst>
            <a:ext uri="{FF2B5EF4-FFF2-40B4-BE49-F238E27FC236}">
              <a16:creationId xmlns:a16="http://schemas.microsoft.com/office/drawing/2014/main" id="{00000000-0008-0000-0700-0000C6020000}"/>
            </a:ext>
          </a:extLst>
        </xdr:cNvPr>
        <xdr:cNvCxnSpPr/>
      </xdr:nvCxnSpPr>
      <xdr:spPr>
        <a:xfrm flipV="1">
          <a:off x="12814300" y="16686949"/>
          <a:ext cx="889000" cy="7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119974</xdr:rowOff>
    </xdr:from>
    <xdr:to>
      <xdr:col>72</xdr:col>
      <xdr:colOff>38100</xdr:colOff>
      <xdr:row>97</xdr:row>
      <xdr:rowOff>50124</xdr:rowOff>
    </xdr:to>
    <xdr:sp macro="" textlink="">
      <xdr:nvSpPr>
        <xdr:cNvPr id="711" name="フローチャート: 判断 710">
          <a:extLst>
            <a:ext uri="{FF2B5EF4-FFF2-40B4-BE49-F238E27FC236}">
              <a16:creationId xmlns:a16="http://schemas.microsoft.com/office/drawing/2014/main" id="{00000000-0008-0000-0700-0000C7020000}"/>
            </a:ext>
          </a:extLst>
        </xdr:cNvPr>
        <xdr:cNvSpPr/>
      </xdr:nvSpPr>
      <xdr:spPr>
        <a:xfrm>
          <a:off x="13652500" y="1657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66651</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436111" y="1635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106837</xdr:rowOff>
    </xdr:from>
    <xdr:to>
      <xdr:col>67</xdr:col>
      <xdr:colOff>101600</xdr:colOff>
      <xdr:row>97</xdr:row>
      <xdr:rowOff>36987</xdr:rowOff>
    </xdr:to>
    <xdr:sp macro="" textlink="">
      <xdr:nvSpPr>
        <xdr:cNvPr id="713" name="フローチャート: 判断 712">
          <a:extLst>
            <a:ext uri="{FF2B5EF4-FFF2-40B4-BE49-F238E27FC236}">
              <a16:creationId xmlns:a16="http://schemas.microsoft.com/office/drawing/2014/main" id="{00000000-0008-0000-0700-0000C9020000}"/>
            </a:ext>
          </a:extLst>
        </xdr:cNvPr>
        <xdr:cNvSpPr/>
      </xdr:nvSpPr>
      <xdr:spPr>
        <a:xfrm>
          <a:off x="12763500" y="1656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53514</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547111" y="1634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142743</xdr:rowOff>
    </xdr:from>
    <xdr:to>
      <xdr:col>85</xdr:col>
      <xdr:colOff>177800</xdr:colOff>
      <xdr:row>97</xdr:row>
      <xdr:rowOff>72893</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6268700" y="1660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121170</xdr:rowOff>
    </xdr:from>
    <xdr:ext cx="534377" cy="259045"/>
    <xdr:sp macro="" textlink="">
      <xdr:nvSpPr>
        <xdr:cNvPr id="721" name="公債費該当値テキスト">
          <a:extLst>
            <a:ext uri="{FF2B5EF4-FFF2-40B4-BE49-F238E27FC236}">
              <a16:creationId xmlns:a16="http://schemas.microsoft.com/office/drawing/2014/main" id="{00000000-0008-0000-0700-0000D1020000}"/>
            </a:ext>
          </a:extLst>
        </xdr:cNvPr>
        <xdr:cNvSpPr txBox="1"/>
      </xdr:nvSpPr>
      <xdr:spPr>
        <a:xfrm>
          <a:off x="16370300" y="1658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155941</xdr:rowOff>
    </xdr:from>
    <xdr:to>
      <xdr:col>81</xdr:col>
      <xdr:colOff>101600</xdr:colOff>
      <xdr:row>97</xdr:row>
      <xdr:rowOff>86091</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5430500" y="16615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77218</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5214111" y="16707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169329</xdr:rowOff>
    </xdr:from>
    <xdr:to>
      <xdr:col>76</xdr:col>
      <xdr:colOff>165100</xdr:colOff>
      <xdr:row>97</xdr:row>
      <xdr:rowOff>99479</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4541500" y="1662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90606</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4325111" y="16721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5499</xdr:rowOff>
    </xdr:from>
    <xdr:to>
      <xdr:col>72</xdr:col>
      <xdr:colOff>38100</xdr:colOff>
      <xdr:row>97</xdr:row>
      <xdr:rowOff>107099</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3652500" y="16636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98226</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3436111" y="16728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13333</xdr:rowOff>
    </xdr:from>
    <xdr:to>
      <xdr:col>67</xdr:col>
      <xdr:colOff>101600</xdr:colOff>
      <xdr:row>97</xdr:row>
      <xdr:rowOff>114933</xdr:rowOff>
    </xdr:to>
    <xdr:sp macro="" textlink="">
      <xdr:nvSpPr>
        <xdr:cNvPr id="728" name="楕円 727">
          <a:extLst>
            <a:ext uri="{FF2B5EF4-FFF2-40B4-BE49-F238E27FC236}">
              <a16:creationId xmlns:a16="http://schemas.microsoft.com/office/drawing/2014/main" id="{00000000-0008-0000-0700-0000D8020000}"/>
            </a:ext>
          </a:extLst>
        </xdr:cNvPr>
        <xdr:cNvSpPr/>
      </xdr:nvSpPr>
      <xdr:spPr>
        <a:xfrm>
          <a:off x="12763500" y="1664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106060</xdr:rowOff>
    </xdr:from>
    <xdr:ext cx="534377"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2547111" y="16736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2" name="諸支出金グラフ枠">
          <a:extLst>
            <a:ext uri="{FF2B5EF4-FFF2-40B4-BE49-F238E27FC236}">
              <a16:creationId xmlns:a16="http://schemas.microsoft.com/office/drawing/2014/main" id="{00000000-0008-0000-0700-0000F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55499</xdr:rowOff>
    </xdr:from>
    <xdr:to>
      <xdr:col>116</xdr:col>
      <xdr:colOff>62864</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flipV="1">
          <a:off x="22159595" y="5198999"/>
          <a:ext cx="1269" cy="1532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49547</xdr:rowOff>
    </xdr:from>
    <xdr:ext cx="249299" cy="259045"/>
    <xdr:sp macro="" textlink="">
      <xdr:nvSpPr>
        <xdr:cNvPr id="754" name="諸支出金最小値テキスト">
          <a:extLst>
            <a:ext uri="{FF2B5EF4-FFF2-40B4-BE49-F238E27FC236}">
              <a16:creationId xmlns:a16="http://schemas.microsoft.com/office/drawing/2014/main" id="{00000000-0008-0000-0700-0000F2020000}"/>
            </a:ext>
          </a:extLst>
        </xdr:cNvPr>
        <xdr:cNvSpPr txBox="1"/>
      </xdr:nvSpPr>
      <xdr:spPr>
        <a:xfrm>
          <a:off x="22212300" y="6736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2176</xdr:rowOff>
    </xdr:from>
    <xdr:ext cx="469744" cy="259045"/>
    <xdr:sp macro="" textlink="">
      <xdr:nvSpPr>
        <xdr:cNvPr id="756" name="諸支出金最大値テキスト">
          <a:extLst>
            <a:ext uri="{FF2B5EF4-FFF2-40B4-BE49-F238E27FC236}">
              <a16:creationId xmlns:a16="http://schemas.microsoft.com/office/drawing/2014/main" id="{00000000-0008-0000-0700-0000F4020000}"/>
            </a:ext>
          </a:extLst>
        </xdr:cNvPr>
        <xdr:cNvSpPr txBox="1"/>
      </xdr:nvSpPr>
      <xdr:spPr>
        <a:xfrm>
          <a:off x="22212300" y="4974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4,021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55499</xdr:rowOff>
    </xdr:from>
    <xdr:to>
      <xdr:col>116</xdr:col>
      <xdr:colOff>152400</xdr:colOff>
      <xdr:row>30</xdr:row>
      <xdr:rowOff>55499</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2072600" y="5198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138447</xdr:rowOff>
    </xdr:from>
    <xdr:ext cx="378565" cy="259045"/>
    <xdr:sp macro="" textlink="">
      <xdr:nvSpPr>
        <xdr:cNvPr id="759" name="諸支出金平均値テキスト">
          <a:extLst>
            <a:ext uri="{FF2B5EF4-FFF2-40B4-BE49-F238E27FC236}">
              <a16:creationId xmlns:a16="http://schemas.microsoft.com/office/drawing/2014/main" id="{00000000-0008-0000-0700-0000F7020000}"/>
            </a:ext>
          </a:extLst>
        </xdr:cNvPr>
        <xdr:cNvSpPr txBox="1"/>
      </xdr:nvSpPr>
      <xdr:spPr>
        <a:xfrm>
          <a:off x="22212300" y="64820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115570</xdr:rowOff>
    </xdr:from>
    <xdr:to>
      <xdr:col>116</xdr:col>
      <xdr:colOff>114300</xdr:colOff>
      <xdr:row>39</xdr:row>
      <xdr:rowOff>45720</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221107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154432</xdr:rowOff>
    </xdr:from>
    <xdr:to>
      <xdr:col>112</xdr:col>
      <xdr:colOff>38100</xdr:colOff>
      <xdr:row>39</xdr:row>
      <xdr:rowOff>84582</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1272500" y="666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101109</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66333" y="64447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143383</xdr:rowOff>
    </xdr:from>
    <xdr:to>
      <xdr:col>107</xdr:col>
      <xdr:colOff>101600</xdr:colOff>
      <xdr:row>39</xdr:row>
      <xdr:rowOff>73533</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20383500" y="665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90060</xdr:rowOff>
    </xdr:from>
    <xdr:ext cx="313932"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77333" y="64337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7" name="直線コネクタ 766">
          <a:extLst>
            <a:ext uri="{FF2B5EF4-FFF2-40B4-BE49-F238E27FC236}">
              <a16:creationId xmlns:a16="http://schemas.microsoft.com/office/drawing/2014/main" id="{00000000-0008-0000-0700-0000FF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122809</xdr:rowOff>
    </xdr:from>
    <xdr:to>
      <xdr:col>102</xdr:col>
      <xdr:colOff>165100</xdr:colOff>
      <xdr:row>39</xdr:row>
      <xdr:rowOff>52959</xdr:rowOff>
    </xdr:to>
    <xdr:sp macro="" textlink="">
      <xdr:nvSpPr>
        <xdr:cNvPr id="768" name="フローチャート: 判断 767">
          <a:extLst>
            <a:ext uri="{FF2B5EF4-FFF2-40B4-BE49-F238E27FC236}">
              <a16:creationId xmlns:a16="http://schemas.microsoft.com/office/drawing/2014/main" id="{00000000-0008-0000-0700-000000030000}"/>
            </a:ext>
          </a:extLst>
        </xdr:cNvPr>
        <xdr:cNvSpPr/>
      </xdr:nvSpPr>
      <xdr:spPr>
        <a:xfrm>
          <a:off x="19494500" y="6637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69486</xdr:rowOff>
    </xdr:from>
    <xdr:ext cx="378565"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356017" y="6413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43561</xdr:rowOff>
    </xdr:from>
    <xdr:to>
      <xdr:col>98</xdr:col>
      <xdr:colOff>38100</xdr:colOff>
      <xdr:row>38</xdr:row>
      <xdr:rowOff>145161</xdr:rowOff>
    </xdr:to>
    <xdr:sp macro="" textlink="">
      <xdr:nvSpPr>
        <xdr:cNvPr id="770" name="フローチャート: 判断 769">
          <a:extLst>
            <a:ext uri="{FF2B5EF4-FFF2-40B4-BE49-F238E27FC236}">
              <a16:creationId xmlns:a16="http://schemas.microsoft.com/office/drawing/2014/main" id="{00000000-0008-0000-0700-000002030000}"/>
            </a:ext>
          </a:extLst>
        </xdr:cNvPr>
        <xdr:cNvSpPr/>
      </xdr:nvSpPr>
      <xdr:spPr>
        <a:xfrm>
          <a:off x="18605500" y="655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161688</xdr:rowOff>
    </xdr:from>
    <xdr:ext cx="378565"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467017" y="63338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93997</xdr:rowOff>
    </xdr:from>
    <xdr:ext cx="249299" cy="259045"/>
    <xdr:sp macro="" textlink="">
      <xdr:nvSpPr>
        <xdr:cNvPr id="778" name="諸支出金該当値テキスト">
          <a:extLst>
            <a:ext uri="{FF2B5EF4-FFF2-40B4-BE49-F238E27FC236}">
              <a16:creationId xmlns:a16="http://schemas.microsoft.com/office/drawing/2014/main" id="{00000000-0008-0000-0700-00000A030000}"/>
            </a:ext>
          </a:extLst>
        </xdr:cNvPr>
        <xdr:cNvSpPr txBox="1"/>
      </xdr:nvSpPr>
      <xdr:spPr>
        <a:xfrm>
          <a:off x="22212300" y="6609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5" name="楕円 784">
          <a:extLst>
            <a:ext uri="{FF2B5EF4-FFF2-40B4-BE49-F238E27FC236}">
              <a16:creationId xmlns:a16="http://schemas.microsoft.com/office/drawing/2014/main" id="{00000000-0008-0000-0700-000011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56</xdr:row>
      <xdr:rowOff>35577</xdr:rowOff>
    </xdr:from>
    <xdr:ext cx="248786"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8039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51</xdr:row>
      <xdr:rowOff>130827</xdr:rowOff>
    </xdr:from>
    <xdr:ext cx="248786"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039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49</xdr:row>
      <xdr:rowOff>92727</xdr:rowOff>
    </xdr:from>
    <xdr:ext cx="248786"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039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9" name="前年度繰上充用金グラフ枠">
          <a:extLst>
            <a:ext uri="{FF2B5EF4-FFF2-40B4-BE49-F238E27FC236}">
              <a16:creationId xmlns:a16="http://schemas.microsoft.com/office/drawing/2014/main" id="{00000000-0008-0000-0700-00002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811" name="前年度繰上充用金最小値テキスト">
          <a:extLst>
            <a:ext uri="{FF2B5EF4-FFF2-40B4-BE49-F238E27FC236}">
              <a16:creationId xmlns:a16="http://schemas.microsoft.com/office/drawing/2014/main" id="{00000000-0008-0000-0700-00002B030000}"/>
            </a:ext>
          </a:extLst>
        </xdr:cNvPr>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813" name="前年度繰上充用金最大値テキスト">
          <a:extLst>
            <a:ext uri="{FF2B5EF4-FFF2-40B4-BE49-F238E27FC236}">
              <a16:creationId xmlns:a16="http://schemas.microsoft.com/office/drawing/2014/main" id="{00000000-0008-0000-0700-00002D030000}"/>
            </a:ext>
          </a:extLst>
        </xdr:cNvPr>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15" name="直線コネクタ 814">
          <a:extLst>
            <a:ext uri="{FF2B5EF4-FFF2-40B4-BE49-F238E27FC236}">
              <a16:creationId xmlns:a16="http://schemas.microsoft.com/office/drawing/2014/main" id="{00000000-0008-0000-0700-00002F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16" name="前年度繰上充用金平均値テキスト">
          <a:extLst>
            <a:ext uri="{FF2B5EF4-FFF2-40B4-BE49-F238E27FC236}">
              <a16:creationId xmlns:a16="http://schemas.microsoft.com/office/drawing/2014/main" id="{00000000-0008-0000-0700-000030030000}"/>
            </a:ext>
          </a:extLst>
        </xdr:cNvPr>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7" name="フローチャート: 判断 816">
          <a:extLst>
            <a:ext uri="{FF2B5EF4-FFF2-40B4-BE49-F238E27FC236}">
              <a16:creationId xmlns:a16="http://schemas.microsoft.com/office/drawing/2014/main" id="{00000000-0008-0000-0700-000031030000}"/>
            </a:ext>
          </a:extLst>
        </xdr:cNvPr>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8" name="直線コネクタ 817">
          <a:extLst>
            <a:ext uri="{FF2B5EF4-FFF2-40B4-BE49-F238E27FC236}">
              <a16:creationId xmlns:a16="http://schemas.microsoft.com/office/drawing/2014/main" id="{00000000-0008-0000-0700-000032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819" name="フローチャート: 判断 818">
          <a:extLst>
            <a:ext uri="{FF2B5EF4-FFF2-40B4-BE49-F238E27FC236}">
              <a16:creationId xmlns:a16="http://schemas.microsoft.com/office/drawing/2014/main" id="{00000000-0008-0000-0700-000033030000}"/>
            </a:ext>
          </a:extLst>
        </xdr:cNvPr>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21" name="直線コネクタ 820">
          <a:extLst>
            <a:ext uri="{FF2B5EF4-FFF2-40B4-BE49-F238E27FC236}">
              <a16:creationId xmlns:a16="http://schemas.microsoft.com/office/drawing/2014/main" id="{00000000-0008-0000-0700-000035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822" name="フローチャート: 判断 821">
          <a:extLst>
            <a:ext uri="{FF2B5EF4-FFF2-40B4-BE49-F238E27FC236}">
              <a16:creationId xmlns:a16="http://schemas.microsoft.com/office/drawing/2014/main" id="{00000000-0008-0000-0700-000036030000}"/>
            </a:ext>
          </a:extLst>
        </xdr:cNvPr>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24" name="直線コネクタ 823">
          <a:extLst>
            <a:ext uri="{FF2B5EF4-FFF2-40B4-BE49-F238E27FC236}">
              <a16:creationId xmlns:a16="http://schemas.microsoft.com/office/drawing/2014/main" id="{00000000-0008-0000-0700-000038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127000</xdr:rowOff>
    </xdr:from>
    <xdr:to>
      <xdr:col>102</xdr:col>
      <xdr:colOff>165100</xdr:colOff>
      <xdr:row>57</xdr:row>
      <xdr:rowOff>57150</xdr:rowOff>
    </xdr:to>
    <xdr:sp macro="" textlink="">
      <xdr:nvSpPr>
        <xdr:cNvPr id="825" name="フローチャート: 判断 824">
          <a:extLst>
            <a:ext uri="{FF2B5EF4-FFF2-40B4-BE49-F238E27FC236}">
              <a16:creationId xmlns:a16="http://schemas.microsoft.com/office/drawing/2014/main" id="{00000000-0008-0000-0700-000039030000}"/>
            </a:ext>
          </a:extLst>
        </xdr:cNvPr>
        <xdr:cNvSpPr/>
      </xdr:nvSpPr>
      <xdr:spPr>
        <a:xfrm>
          <a:off x="19494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73677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420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31750</xdr:rowOff>
    </xdr:from>
    <xdr:to>
      <xdr:col>98</xdr:col>
      <xdr:colOff>38100</xdr:colOff>
      <xdr:row>51</xdr:row>
      <xdr:rowOff>133350</xdr:rowOff>
    </xdr:to>
    <xdr:sp macro="" textlink="">
      <xdr:nvSpPr>
        <xdr:cNvPr id="827" name="フローチャート: 判断 826">
          <a:extLst>
            <a:ext uri="{FF2B5EF4-FFF2-40B4-BE49-F238E27FC236}">
              <a16:creationId xmlns:a16="http://schemas.microsoft.com/office/drawing/2014/main" id="{00000000-0008-0000-0700-00003B030000}"/>
            </a:ext>
          </a:extLst>
        </xdr:cNvPr>
        <xdr:cNvSpPr/>
      </xdr:nvSpPr>
      <xdr:spPr>
        <a:xfrm>
          <a:off x="18605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49</xdr:row>
      <xdr:rowOff>149877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8531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35" name="前年度繰上充用金該当値テキスト">
          <a:extLst>
            <a:ext uri="{FF2B5EF4-FFF2-40B4-BE49-F238E27FC236}">
              <a16:creationId xmlns:a16="http://schemas.microsoft.com/office/drawing/2014/main" id="{00000000-0008-0000-0700-000043030000}"/>
            </a:ext>
          </a:extLst>
        </xdr:cNvPr>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36" name="楕円 835">
          <a:extLst>
            <a:ext uri="{FF2B5EF4-FFF2-40B4-BE49-F238E27FC236}">
              <a16:creationId xmlns:a16="http://schemas.microsoft.com/office/drawing/2014/main" id="{00000000-0008-0000-0700-000044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37" name="テキスト ボックス 836">
          <a:extLst>
            <a:ext uri="{FF2B5EF4-FFF2-40B4-BE49-F238E27FC236}">
              <a16:creationId xmlns:a16="http://schemas.microsoft.com/office/drawing/2014/main" id="{00000000-0008-0000-0700-000045030000}"/>
            </a:ext>
          </a:extLst>
        </xdr:cNvPr>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8" name="楕円 837">
          <a:extLst>
            <a:ext uri="{FF2B5EF4-FFF2-40B4-BE49-F238E27FC236}">
              <a16:creationId xmlns:a16="http://schemas.microsoft.com/office/drawing/2014/main" id="{00000000-0008-0000-0700-000046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111777</xdr:rowOff>
    </xdr:from>
    <xdr:ext cx="249299" cy="259045"/>
    <xdr:sp macro="" textlink="">
      <xdr:nvSpPr>
        <xdr:cNvPr id="839" name="テキスト ボックス 838">
          <a:extLst>
            <a:ext uri="{FF2B5EF4-FFF2-40B4-BE49-F238E27FC236}">
              <a16:creationId xmlns:a16="http://schemas.microsoft.com/office/drawing/2014/main" id="{00000000-0008-0000-0700-000047030000}"/>
            </a:ext>
          </a:extLst>
        </xdr:cNvPr>
        <xdr:cNvSpPr txBox="1"/>
      </xdr:nvSpPr>
      <xdr:spPr>
        <a:xfrm>
          <a:off x="2030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40" name="楕円 839">
          <a:extLst>
            <a:ext uri="{FF2B5EF4-FFF2-40B4-BE49-F238E27FC236}">
              <a16:creationId xmlns:a16="http://schemas.microsoft.com/office/drawing/2014/main" id="{00000000-0008-0000-0700-000048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41" name="テキスト ボックス 840">
          <a:extLst>
            <a:ext uri="{FF2B5EF4-FFF2-40B4-BE49-F238E27FC236}">
              <a16:creationId xmlns:a16="http://schemas.microsoft.com/office/drawing/2014/main" id="{00000000-0008-0000-0700-000049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42" name="楕円 841">
          <a:extLst>
            <a:ext uri="{FF2B5EF4-FFF2-40B4-BE49-F238E27FC236}">
              <a16:creationId xmlns:a16="http://schemas.microsoft.com/office/drawing/2014/main" id="{00000000-0008-0000-0700-00004A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43" name="テキスト ボックス 842">
          <a:extLst>
            <a:ext uri="{FF2B5EF4-FFF2-40B4-BE49-F238E27FC236}">
              <a16:creationId xmlns:a16="http://schemas.microsoft.com/office/drawing/2014/main" id="{00000000-0008-0000-0700-00004B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4" name="正方形/長方形 843">
          <a:extLst>
            <a:ext uri="{FF2B5EF4-FFF2-40B4-BE49-F238E27FC236}">
              <a16:creationId xmlns:a16="http://schemas.microsoft.com/office/drawing/2014/main" id="{00000000-0008-0000-0700-00004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5" name="正方形/長方形 844">
          <a:extLst>
            <a:ext uri="{FF2B5EF4-FFF2-40B4-BE49-F238E27FC236}">
              <a16:creationId xmlns:a16="http://schemas.microsoft.com/office/drawing/2014/main" id="{00000000-0008-0000-0700-00004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6" name="テキスト ボックス 845">
          <a:extLst>
            <a:ext uri="{FF2B5EF4-FFF2-40B4-BE49-F238E27FC236}">
              <a16:creationId xmlns:a16="http://schemas.microsoft.com/office/drawing/2014/main" id="{00000000-0008-0000-0700-00004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ysClr val="windowText" lastClr="000000"/>
              </a:solidFill>
              <a:effectLst/>
              <a:latin typeface="+mn-lt"/>
              <a:ea typeface="+mn-ea"/>
              <a:cs typeface="+mn-cs"/>
            </a:rPr>
            <a:t>土木費が</a:t>
          </a:r>
          <a:r>
            <a:rPr kumimoji="1" lang="ja-JP" altLang="en-US" sz="1100" b="0" i="0" baseline="0">
              <a:solidFill>
                <a:sysClr val="windowText" lastClr="000000"/>
              </a:solidFill>
              <a:effectLst/>
              <a:latin typeface="+mn-lt"/>
              <a:ea typeface="+mn-ea"/>
              <a:cs typeface="+mn-cs"/>
            </a:rPr>
            <a:t>令和元</a:t>
          </a:r>
          <a:r>
            <a:rPr kumimoji="1" lang="ja-JP" altLang="ja-JP" sz="1100" b="0" i="0" baseline="0">
              <a:solidFill>
                <a:sysClr val="windowText" lastClr="000000"/>
              </a:solidFill>
              <a:effectLst/>
              <a:latin typeface="+mn-lt"/>
              <a:ea typeface="+mn-ea"/>
              <a:cs typeface="+mn-cs"/>
            </a:rPr>
            <a:t>年度に比べて</a:t>
          </a:r>
          <a:r>
            <a:rPr kumimoji="1" lang="en-US" altLang="ja-JP" sz="1100" b="0" i="0" baseline="0">
              <a:solidFill>
                <a:sysClr val="windowText" lastClr="000000"/>
              </a:solidFill>
              <a:effectLst/>
              <a:latin typeface="+mn-lt"/>
              <a:ea typeface="+mn-ea"/>
              <a:cs typeface="+mn-cs"/>
            </a:rPr>
            <a:t>8,411</a:t>
          </a:r>
          <a:r>
            <a:rPr kumimoji="1" lang="ja-JP" altLang="ja-JP" sz="1100" b="0" i="0" baseline="0">
              <a:solidFill>
                <a:sysClr val="windowText" lastClr="000000"/>
              </a:solidFill>
              <a:effectLst/>
              <a:latin typeface="+mn-lt"/>
              <a:ea typeface="+mn-ea"/>
              <a:cs typeface="+mn-cs"/>
            </a:rPr>
            <a:t>円</a:t>
          </a:r>
          <a:r>
            <a:rPr kumimoji="1" lang="ja-JP" altLang="en-US" sz="1100" b="0" i="0" baseline="0">
              <a:solidFill>
                <a:sysClr val="windowText" lastClr="000000"/>
              </a:solidFill>
              <a:effectLst/>
              <a:latin typeface="+mn-lt"/>
              <a:ea typeface="+mn-ea"/>
              <a:cs typeface="+mn-cs"/>
            </a:rPr>
            <a:t>増加</a:t>
          </a:r>
          <a:r>
            <a:rPr kumimoji="1" lang="ja-JP" altLang="ja-JP" sz="1100" b="0" i="0" baseline="0">
              <a:solidFill>
                <a:sysClr val="windowText" lastClr="000000"/>
              </a:solidFill>
              <a:effectLst/>
              <a:latin typeface="+mn-lt"/>
              <a:ea typeface="+mn-ea"/>
              <a:cs typeface="+mn-cs"/>
            </a:rPr>
            <a:t>し、一人当たり</a:t>
          </a:r>
          <a:r>
            <a:rPr kumimoji="1" lang="en-US" altLang="ja-JP" sz="1100" b="0" i="0" baseline="0">
              <a:solidFill>
                <a:sysClr val="windowText" lastClr="000000"/>
              </a:solidFill>
              <a:effectLst/>
              <a:latin typeface="+mn-lt"/>
              <a:ea typeface="+mn-ea"/>
              <a:cs typeface="+mn-cs"/>
            </a:rPr>
            <a:t>67,707</a:t>
          </a:r>
          <a:r>
            <a:rPr kumimoji="1" lang="ja-JP" altLang="ja-JP" sz="1100" b="0" i="0" baseline="0">
              <a:solidFill>
                <a:sysClr val="windowText" lastClr="000000"/>
              </a:solidFill>
              <a:effectLst/>
              <a:latin typeface="+mn-lt"/>
              <a:ea typeface="+mn-ea"/>
              <a:cs typeface="+mn-cs"/>
            </a:rPr>
            <a:t>円となった。要因は、</a:t>
          </a:r>
          <a:r>
            <a:rPr kumimoji="1" lang="ja-JP" altLang="en-US" sz="1100" b="0" i="0" baseline="0">
              <a:solidFill>
                <a:sysClr val="windowText" lastClr="000000"/>
              </a:solidFill>
              <a:effectLst/>
              <a:latin typeface="+mn-lt"/>
              <a:ea typeface="+mn-ea"/>
              <a:cs typeface="+mn-cs"/>
            </a:rPr>
            <a:t>除雪対策事業が増加したことによる</a:t>
          </a:r>
          <a:r>
            <a:rPr kumimoji="1" lang="ja-JP" altLang="ja-JP" sz="1100" b="0" i="0" baseline="0">
              <a:solidFill>
                <a:sysClr val="windowText" lastClr="000000"/>
              </a:solidFill>
              <a:effectLst/>
              <a:latin typeface="+mn-lt"/>
              <a:ea typeface="+mn-ea"/>
              <a:cs typeface="+mn-cs"/>
            </a:rPr>
            <a:t>。</a:t>
          </a:r>
          <a:endParaRPr lang="ja-JP" altLang="ja-JP" sz="1400">
            <a:solidFill>
              <a:sysClr val="windowText" lastClr="000000"/>
            </a:solidFill>
            <a:effectLst/>
          </a:endParaRPr>
        </a:p>
        <a:p>
          <a:pPr eaLnBrk="1" fontAlgn="auto" latinLnBrk="0" hangingPunct="1"/>
          <a:r>
            <a:rPr kumimoji="1" lang="ja-JP" altLang="ja-JP" sz="1100" b="0" i="0" baseline="0">
              <a:solidFill>
                <a:sysClr val="windowText" lastClr="000000"/>
              </a:solidFill>
              <a:effectLst/>
              <a:latin typeface="+mn-lt"/>
              <a:ea typeface="+mn-ea"/>
              <a:cs typeface="+mn-cs"/>
            </a:rPr>
            <a:t>　</a:t>
          </a:r>
          <a:r>
            <a:rPr kumimoji="1" lang="ja-JP" altLang="en-US" sz="1100" b="0" i="0" baseline="0">
              <a:solidFill>
                <a:sysClr val="windowText" lastClr="000000"/>
              </a:solidFill>
              <a:effectLst/>
              <a:latin typeface="+mn-lt"/>
              <a:ea typeface="+mn-ea"/>
              <a:cs typeface="+mn-cs"/>
            </a:rPr>
            <a:t>　</a:t>
          </a:r>
          <a:r>
            <a:rPr kumimoji="1" lang="ja-JP" altLang="ja-JP" sz="1100" b="0" i="0" baseline="0">
              <a:solidFill>
                <a:sysClr val="windowText" lastClr="000000"/>
              </a:solidFill>
              <a:effectLst/>
              <a:latin typeface="+mn-lt"/>
              <a:ea typeface="+mn-ea"/>
              <a:cs typeface="+mn-cs"/>
            </a:rPr>
            <a:t>また、民生費が</a:t>
          </a:r>
          <a:r>
            <a:rPr kumimoji="1" lang="ja-JP" altLang="en-US" sz="1100" b="0" i="0" baseline="0">
              <a:solidFill>
                <a:sysClr val="windowText" lastClr="000000"/>
              </a:solidFill>
              <a:effectLst/>
              <a:latin typeface="+mn-lt"/>
              <a:ea typeface="+mn-ea"/>
              <a:cs typeface="+mn-cs"/>
            </a:rPr>
            <a:t>令和元年度</a:t>
          </a:r>
          <a:r>
            <a:rPr kumimoji="1" lang="ja-JP" altLang="ja-JP" sz="1100" b="0" i="0" baseline="0">
              <a:solidFill>
                <a:sysClr val="windowText" lastClr="000000"/>
              </a:solidFill>
              <a:effectLst/>
              <a:latin typeface="+mn-lt"/>
              <a:ea typeface="+mn-ea"/>
              <a:cs typeface="+mn-cs"/>
            </a:rPr>
            <a:t>に比べて</a:t>
          </a:r>
          <a:r>
            <a:rPr kumimoji="1" lang="en-US" altLang="ja-JP" sz="1100" b="0" i="0" baseline="0">
              <a:solidFill>
                <a:sysClr val="windowText" lastClr="000000"/>
              </a:solidFill>
              <a:effectLst/>
              <a:latin typeface="+mn-lt"/>
              <a:ea typeface="+mn-ea"/>
              <a:cs typeface="+mn-cs"/>
            </a:rPr>
            <a:t>55,569</a:t>
          </a:r>
          <a:r>
            <a:rPr kumimoji="1" lang="ja-JP" altLang="ja-JP" sz="1100" b="0" i="0" baseline="0">
              <a:solidFill>
                <a:sysClr val="windowText" lastClr="000000"/>
              </a:solidFill>
              <a:effectLst/>
              <a:latin typeface="+mn-lt"/>
              <a:ea typeface="+mn-ea"/>
              <a:cs typeface="+mn-cs"/>
            </a:rPr>
            <a:t>円</a:t>
          </a:r>
          <a:r>
            <a:rPr kumimoji="1" lang="ja-JP" altLang="en-US" sz="1100" b="0" i="0" baseline="0">
              <a:solidFill>
                <a:sysClr val="windowText" lastClr="000000"/>
              </a:solidFill>
              <a:effectLst/>
              <a:latin typeface="+mn-lt"/>
              <a:ea typeface="+mn-ea"/>
              <a:cs typeface="+mn-cs"/>
            </a:rPr>
            <a:t>減少</a:t>
          </a:r>
          <a:r>
            <a:rPr kumimoji="1" lang="ja-JP" altLang="ja-JP" sz="1100" b="0" i="0" baseline="0">
              <a:solidFill>
                <a:sysClr val="windowText" lastClr="000000"/>
              </a:solidFill>
              <a:effectLst/>
              <a:latin typeface="+mn-lt"/>
              <a:ea typeface="+mn-ea"/>
              <a:cs typeface="+mn-cs"/>
            </a:rPr>
            <a:t>し、一人当たり</a:t>
          </a:r>
          <a:r>
            <a:rPr kumimoji="1" lang="en-US" altLang="ja-JP" sz="1100" b="0" i="0" baseline="0">
              <a:solidFill>
                <a:sysClr val="windowText" lastClr="000000"/>
              </a:solidFill>
              <a:effectLst/>
              <a:latin typeface="+mn-lt"/>
              <a:ea typeface="+mn-ea"/>
              <a:cs typeface="+mn-cs"/>
            </a:rPr>
            <a:t>153,285</a:t>
          </a:r>
          <a:r>
            <a:rPr kumimoji="1" lang="ja-JP" altLang="ja-JP" sz="1100" b="0" i="0" baseline="0">
              <a:solidFill>
                <a:sysClr val="windowText" lastClr="000000"/>
              </a:solidFill>
              <a:effectLst/>
              <a:latin typeface="+mn-lt"/>
              <a:ea typeface="+mn-ea"/>
              <a:cs typeface="+mn-cs"/>
            </a:rPr>
            <a:t>円となった。要因は、統合こども園整備事業費が</a:t>
          </a:r>
          <a:r>
            <a:rPr kumimoji="1" lang="ja-JP" altLang="en-US" sz="1100" b="0" i="0" baseline="0">
              <a:solidFill>
                <a:sysClr val="windowText" lastClr="000000"/>
              </a:solidFill>
              <a:effectLst/>
              <a:latin typeface="+mn-lt"/>
              <a:ea typeface="+mn-ea"/>
              <a:cs typeface="+mn-cs"/>
            </a:rPr>
            <a:t>完了し減少</a:t>
          </a:r>
          <a:r>
            <a:rPr kumimoji="1" lang="ja-JP" altLang="ja-JP" sz="1100" b="0" i="0" baseline="0">
              <a:solidFill>
                <a:sysClr val="windowText" lastClr="000000"/>
              </a:solidFill>
              <a:effectLst/>
              <a:latin typeface="+mn-lt"/>
              <a:ea typeface="+mn-ea"/>
              <a:cs typeface="+mn-cs"/>
            </a:rPr>
            <a:t>したことにある</a:t>
          </a:r>
          <a:r>
            <a:rPr kumimoji="1" lang="ja-JP" altLang="en-US" sz="1100" b="0" i="0" baseline="0">
              <a:solidFill>
                <a:sysClr val="windowText" lastClr="000000"/>
              </a:solidFill>
              <a:effectLst/>
              <a:latin typeface="+mn-lt"/>
              <a:ea typeface="+mn-ea"/>
              <a:cs typeface="+mn-cs"/>
            </a:rPr>
            <a:t>。</a:t>
          </a:r>
          <a:endParaRPr kumimoji="1" lang="en-US" altLang="ja-JP" sz="1100" b="0" i="0" baseline="0">
            <a:solidFill>
              <a:sysClr val="windowText" lastClr="000000"/>
            </a:solidFill>
            <a:effectLst/>
            <a:latin typeface="+mn-lt"/>
            <a:ea typeface="+mn-ea"/>
            <a:cs typeface="+mn-cs"/>
          </a:endParaRPr>
        </a:p>
        <a:p>
          <a:pPr eaLnBrk="1" fontAlgn="auto" latinLnBrk="0" hangingPunct="1"/>
          <a:r>
            <a:rPr kumimoji="1" lang="ja-JP" altLang="ja-JP" sz="1100" b="0" i="0" baseline="0">
              <a:solidFill>
                <a:sysClr val="windowText" lastClr="000000"/>
              </a:solidFill>
              <a:effectLst/>
              <a:latin typeface="+mn-lt"/>
              <a:ea typeface="+mn-ea"/>
              <a:cs typeface="+mn-cs"/>
            </a:rPr>
            <a:t>　</a:t>
          </a:r>
          <a:r>
            <a:rPr kumimoji="1" lang="ja-JP" altLang="en-US" sz="1100" b="0" i="0" baseline="0">
              <a:solidFill>
                <a:sysClr val="windowText" lastClr="000000"/>
              </a:solidFill>
              <a:effectLst/>
              <a:latin typeface="+mn-lt"/>
              <a:ea typeface="+mn-ea"/>
              <a:cs typeface="+mn-cs"/>
            </a:rPr>
            <a:t>　</a:t>
          </a:r>
          <a:r>
            <a:rPr kumimoji="1" lang="ja-JP" altLang="ja-JP" sz="1100" b="0" i="0" baseline="0">
              <a:solidFill>
                <a:sysClr val="windowText" lastClr="000000"/>
              </a:solidFill>
              <a:effectLst/>
              <a:latin typeface="+mn-lt"/>
              <a:ea typeface="+mn-ea"/>
              <a:cs typeface="+mn-cs"/>
            </a:rPr>
            <a:t>さらに、</a:t>
          </a:r>
          <a:r>
            <a:rPr kumimoji="1" lang="ja-JP" altLang="en-US" sz="1100" b="0" i="0" baseline="0">
              <a:solidFill>
                <a:sysClr val="windowText" lastClr="000000"/>
              </a:solidFill>
              <a:effectLst/>
              <a:latin typeface="+mn-lt"/>
              <a:ea typeface="+mn-ea"/>
              <a:cs typeface="+mn-cs"/>
            </a:rPr>
            <a:t>農林水産業</a:t>
          </a:r>
          <a:r>
            <a:rPr kumimoji="1" lang="ja-JP" altLang="ja-JP" sz="1100" b="0" i="0" baseline="0">
              <a:solidFill>
                <a:sysClr val="windowText" lastClr="000000"/>
              </a:solidFill>
              <a:effectLst/>
              <a:latin typeface="+mn-lt"/>
              <a:ea typeface="+mn-ea"/>
              <a:cs typeface="+mn-cs"/>
            </a:rPr>
            <a:t>費が</a:t>
          </a:r>
          <a:r>
            <a:rPr kumimoji="1" lang="ja-JP" altLang="en-US" sz="1100" b="0" i="0" baseline="0">
              <a:solidFill>
                <a:sysClr val="windowText" lastClr="000000"/>
              </a:solidFill>
              <a:effectLst/>
              <a:latin typeface="+mn-lt"/>
              <a:ea typeface="+mn-ea"/>
              <a:cs typeface="+mn-cs"/>
            </a:rPr>
            <a:t>令和元</a:t>
          </a:r>
          <a:r>
            <a:rPr kumimoji="1" lang="ja-JP" altLang="ja-JP" sz="1100" b="0" i="0" baseline="0">
              <a:solidFill>
                <a:sysClr val="windowText" lastClr="000000"/>
              </a:solidFill>
              <a:effectLst/>
              <a:latin typeface="+mn-lt"/>
              <a:ea typeface="+mn-ea"/>
              <a:cs typeface="+mn-cs"/>
            </a:rPr>
            <a:t>年度に比べて</a:t>
          </a:r>
          <a:r>
            <a:rPr kumimoji="1" lang="en-US" altLang="ja-JP" sz="1100" b="0" i="0" baseline="0">
              <a:solidFill>
                <a:sysClr val="windowText" lastClr="000000"/>
              </a:solidFill>
              <a:effectLst/>
              <a:latin typeface="+mn-lt"/>
              <a:ea typeface="+mn-ea"/>
              <a:cs typeface="+mn-cs"/>
            </a:rPr>
            <a:t>17,654</a:t>
          </a:r>
          <a:r>
            <a:rPr kumimoji="1" lang="ja-JP" altLang="ja-JP" sz="1100" b="0" i="0" baseline="0">
              <a:solidFill>
                <a:sysClr val="windowText" lastClr="000000"/>
              </a:solidFill>
              <a:effectLst/>
              <a:latin typeface="+mn-lt"/>
              <a:ea typeface="+mn-ea"/>
              <a:cs typeface="+mn-cs"/>
            </a:rPr>
            <a:t>円増加し、一人当たり</a:t>
          </a:r>
          <a:r>
            <a:rPr kumimoji="1" lang="en-US" altLang="ja-JP" sz="1100" b="0" i="0" baseline="0">
              <a:solidFill>
                <a:sysClr val="windowText" lastClr="000000"/>
              </a:solidFill>
              <a:effectLst/>
              <a:latin typeface="+mn-lt"/>
              <a:ea typeface="+mn-ea"/>
              <a:cs typeface="+mn-cs"/>
            </a:rPr>
            <a:t>48,308</a:t>
          </a:r>
          <a:r>
            <a:rPr kumimoji="1" lang="ja-JP" altLang="ja-JP" sz="1100" b="0" i="0" baseline="0">
              <a:solidFill>
                <a:sysClr val="windowText" lastClr="000000"/>
              </a:solidFill>
              <a:effectLst/>
              <a:latin typeface="+mn-lt"/>
              <a:ea typeface="+mn-ea"/>
              <a:cs typeface="+mn-cs"/>
            </a:rPr>
            <a:t>円となった。要因は</a:t>
          </a:r>
          <a:r>
            <a:rPr kumimoji="1" lang="ja-JP" altLang="en-US" sz="1100" b="0" i="0" baseline="0">
              <a:solidFill>
                <a:sysClr val="windowText" lastClr="000000"/>
              </a:solidFill>
              <a:effectLst/>
              <a:latin typeface="+mn-lt"/>
              <a:ea typeface="+mn-ea"/>
              <a:cs typeface="+mn-cs"/>
            </a:rPr>
            <a:t>、競争力強化生産総合対策</a:t>
          </a:r>
          <a:r>
            <a:rPr kumimoji="1" lang="ja-JP" altLang="ja-JP" sz="1100" b="0" i="0" baseline="0">
              <a:solidFill>
                <a:sysClr val="windowText" lastClr="000000"/>
              </a:solidFill>
              <a:effectLst/>
              <a:latin typeface="+mn-lt"/>
              <a:ea typeface="+mn-ea"/>
              <a:cs typeface="+mn-cs"/>
            </a:rPr>
            <a:t>事業が増加したことにある。</a:t>
          </a:r>
          <a:endParaRPr lang="ja-JP" altLang="ja-JP" sz="1400">
            <a:solidFill>
              <a:sysClr val="windowText" lastClr="000000"/>
            </a:solidFill>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富山県小矢部市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b="0" i="0" baseline="0">
              <a:solidFill>
                <a:srgbClr val="FF0000"/>
              </a:solidFill>
              <a:effectLst/>
              <a:latin typeface="+mn-lt"/>
              <a:ea typeface="+mn-ea"/>
              <a:cs typeface="+mn-cs"/>
            </a:rPr>
            <a:t>　</a:t>
          </a:r>
          <a:r>
            <a:rPr kumimoji="1" lang="ja-JP" altLang="ja-JP" sz="1100" b="0" i="0" baseline="0">
              <a:solidFill>
                <a:sysClr val="windowText" lastClr="000000"/>
              </a:solidFill>
              <a:effectLst/>
              <a:latin typeface="+mn-lt"/>
              <a:ea typeface="+mn-ea"/>
              <a:cs typeface="+mn-cs"/>
            </a:rPr>
            <a:t>令和</a:t>
          </a:r>
          <a:r>
            <a:rPr kumimoji="1" lang="ja-JP" altLang="en-US" sz="1100" b="0" i="0" baseline="0">
              <a:solidFill>
                <a:sysClr val="windowText" lastClr="000000"/>
              </a:solidFill>
              <a:effectLst/>
              <a:latin typeface="+mn-lt"/>
              <a:ea typeface="+mn-ea"/>
              <a:cs typeface="+mn-cs"/>
            </a:rPr>
            <a:t>２</a:t>
          </a:r>
          <a:r>
            <a:rPr kumimoji="1" lang="ja-JP" altLang="ja-JP" sz="1100" b="0" i="0" baseline="0">
              <a:solidFill>
                <a:sysClr val="windowText" lastClr="000000"/>
              </a:solidFill>
              <a:effectLst/>
              <a:latin typeface="+mn-lt"/>
              <a:ea typeface="+mn-ea"/>
              <a:cs typeface="+mn-cs"/>
            </a:rPr>
            <a:t>年度の財政調整基金の標準財政規模比は、</a:t>
          </a:r>
          <a:r>
            <a:rPr kumimoji="1" lang="ja-JP" altLang="en-US" sz="1100" b="0" i="0" baseline="0">
              <a:solidFill>
                <a:sysClr val="windowText" lastClr="000000"/>
              </a:solidFill>
              <a:effectLst/>
              <a:latin typeface="+mn-lt"/>
              <a:ea typeface="+mn-ea"/>
              <a:cs typeface="+mn-cs"/>
            </a:rPr>
            <a:t>前年度比</a:t>
          </a:r>
          <a:r>
            <a:rPr kumimoji="1" lang="en-US" altLang="ja-JP" sz="1100" b="0" i="0" baseline="0">
              <a:solidFill>
                <a:sysClr val="windowText" lastClr="000000"/>
              </a:solidFill>
              <a:effectLst/>
              <a:latin typeface="+mn-lt"/>
              <a:ea typeface="+mn-ea"/>
              <a:cs typeface="+mn-cs"/>
            </a:rPr>
            <a:t>0.97</a:t>
          </a:r>
          <a:r>
            <a:rPr kumimoji="1" lang="ja-JP" altLang="en-US" sz="1100" b="0" i="0" baseline="0">
              <a:solidFill>
                <a:sysClr val="windowText" lastClr="000000"/>
              </a:solidFill>
              <a:effectLst/>
              <a:latin typeface="+mn-lt"/>
              <a:ea typeface="+mn-ea"/>
              <a:cs typeface="+mn-cs"/>
            </a:rPr>
            <a:t>％増の</a:t>
          </a:r>
          <a:r>
            <a:rPr kumimoji="1" lang="en-US" altLang="ja-JP" sz="1100" b="0" i="0" baseline="0">
              <a:solidFill>
                <a:sysClr val="windowText" lastClr="000000"/>
              </a:solidFill>
              <a:effectLst/>
              <a:latin typeface="+mn-lt"/>
              <a:ea typeface="+mn-ea"/>
              <a:cs typeface="+mn-cs"/>
            </a:rPr>
            <a:t>5.91</a:t>
          </a:r>
          <a:r>
            <a:rPr kumimoji="1" lang="ja-JP" altLang="ja-JP" sz="1100" b="0" i="0" baseline="0">
              <a:solidFill>
                <a:sysClr val="windowText" lastClr="000000"/>
              </a:solidFill>
              <a:effectLst/>
              <a:latin typeface="+mn-lt"/>
              <a:ea typeface="+mn-ea"/>
              <a:cs typeface="+mn-cs"/>
            </a:rPr>
            <a:t>％となった。</a:t>
          </a:r>
          <a:r>
            <a:rPr kumimoji="1" lang="ja-JP" altLang="en-US" sz="1100" b="0" i="0" baseline="0">
              <a:solidFill>
                <a:sysClr val="windowText" lastClr="000000"/>
              </a:solidFill>
              <a:effectLst/>
              <a:latin typeface="+mn-lt"/>
              <a:ea typeface="+mn-ea"/>
              <a:cs typeface="+mn-cs"/>
            </a:rPr>
            <a:t>大型事業の完了等により</a:t>
          </a:r>
          <a:r>
            <a:rPr kumimoji="1" lang="ja-JP" altLang="ja-JP" sz="1100" b="0" i="0" baseline="0">
              <a:solidFill>
                <a:sysClr val="windowText" lastClr="000000"/>
              </a:solidFill>
              <a:effectLst/>
              <a:latin typeface="+mn-lt"/>
              <a:ea typeface="+mn-ea"/>
              <a:cs typeface="+mn-cs"/>
            </a:rPr>
            <a:t>財政調整基金</a:t>
          </a:r>
          <a:r>
            <a:rPr kumimoji="1" lang="ja-JP" altLang="en-US" sz="1100" b="0" i="0" baseline="0">
              <a:solidFill>
                <a:sysClr val="windowText" lastClr="000000"/>
              </a:solidFill>
              <a:effectLst/>
              <a:latin typeface="+mn-lt"/>
              <a:ea typeface="+mn-ea"/>
              <a:cs typeface="+mn-cs"/>
            </a:rPr>
            <a:t>等の</a:t>
          </a:r>
          <a:r>
            <a:rPr kumimoji="1" lang="ja-JP" altLang="ja-JP" sz="1100" b="0" i="0" baseline="0">
              <a:solidFill>
                <a:sysClr val="windowText" lastClr="000000"/>
              </a:solidFill>
              <a:effectLst/>
              <a:latin typeface="+mn-lt"/>
              <a:ea typeface="+mn-ea"/>
              <a:cs typeface="+mn-cs"/>
            </a:rPr>
            <a:t>取り崩</a:t>
          </a:r>
          <a:r>
            <a:rPr kumimoji="1" lang="ja-JP" altLang="en-US" sz="1100" b="0" i="0" baseline="0">
              <a:solidFill>
                <a:sysClr val="windowText" lastClr="000000"/>
              </a:solidFill>
              <a:effectLst/>
              <a:latin typeface="+mn-lt"/>
              <a:ea typeface="+mn-ea"/>
              <a:cs typeface="+mn-cs"/>
            </a:rPr>
            <a:t>しを行わなかったことによる</a:t>
          </a:r>
          <a:r>
            <a:rPr kumimoji="1" lang="ja-JP" altLang="ja-JP" sz="1100" b="0" i="0" baseline="0">
              <a:solidFill>
                <a:sysClr val="windowText" lastClr="000000"/>
              </a:solidFill>
              <a:effectLst/>
              <a:latin typeface="+mn-lt"/>
              <a:ea typeface="+mn-ea"/>
              <a:cs typeface="+mn-cs"/>
            </a:rPr>
            <a:t>。</a:t>
          </a:r>
          <a:endParaRPr lang="ja-JP" altLang="ja-JP" sz="1400">
            <a:solidFill>
              <a:sysClr val="windowText" lastClr="000000"/>
            </a:solidFill>
            <a:effectLst/>
          </a:endParaRPr>
        </a:p>
        <a:p>
          <a:pPr eaLnBrk="1" fontAlgn="auto" latinLnBrk="0" hangingPunct="1"/>
          <a:r>
            <a:rPr kumimoji="1" lang="ja-JP" altLang="ja-JP" sz="1100" b="0" i="0" baseline="0">
              <a:solidFill>
                <a:sysClr val="windowText" lastClr="000000"/>
              </a:solidFill>
              <a:effectLst/>
              <a:latin typeface="+mn-lt"/>
              <a:ea typeface="+mn-ea"/>
              <a:cs typeface="+mn-cs"/>
            </a:rPr>
            <a:t>　</a:t>
          </a:r>
          <a:r>
            <a:rPr kumimoji="1" lang="ja-JP" altLang="en-US" sz="1100" b="0" i="0" baseline="0">
              <a:solidFill>
                <a:sysClr val="windowText" lastClr="000000"/>
              </a:solidFill>
              <a:effectLst/>
              <a:latin typeface="+mn-lt"/>
              <a:ea typeface="+mn-ea"/>
              <a:cs typeface="+mn-cs"/>
            </a:rPr>
            <a:t>また、実質収支額、実質単年度収支額ともに増加している。</a:t>
          </a:r>
          <a:endParaRPr kumimoji="1" lang="en-US" altLang="ja-JP" sz="1100" b="0" i="0" baseline="0">
            <a:solidFill>
              <a:sysClr val="windowText" lastClr="000000"/>
            </a:solidFill>
            <a:effectLst/>
            <a:latin typeface="+mn-lt"/>
            <a:ea typeface="+mn-ea"/>
            <a:cs typeface="+mn-cs"/>
          </a:endParaRPr>
        </a:p>
        <a:p>
          <a:pPr eaLnBrk="1" fontAlgn="auto" latinLnBrk="0" hangingPunct="1"/>
          <a:r>
            <a:rPr kumimoji="1" lang="ja-JP" altLang="en-US" sz="1100" b="0" i="0" baseline="0">
              <a:solidFill>
                <a:sysClr val="windowText" lastClr="000000"/>
              </a:solidFill>
              <a:effectLst/>
              <a:latin typeface="+mn-lt"/>
              <a:ea typeface="+mn-ea"/>
              <a:cs typeface="+mn-cs"/>
            </a:rPr>
            <a:t>　</a:t>
          </a:r>
          <a:r>
            <a:rPr kumimoji="1" lang="ja-JP" altLang="ja-JP" sz="1100" b="0" i="0" baseline="0">
              <a:solidFill>
                <a:sysClr val="windowText" lastClr="000000"/>
              </a:solidFill>
              <a:effectLst/>
              <a:latin typeface="+mn-lt"/>
              <a:ea typeface="+mn-ea"/>
              <a:cs typeface="+mn-cs"/>
            </a:rPr>
            <a:t>今後</a:t>
          </a:r>
          <a:r>
            <a:rPr kumimoji="1" lang="ja-JP" altLang="en-US" sz="1100" b="0" i="0" baseline="0">
              <a:solidFill>
                <a:sysClr val="windowText" lastClr="000000"/>
              </a:solidFill>
              <a:effectLst/>
              <a:latin typeface="+mn-lt"/>
              <a:ea typeface="+mn-ea"/>
              <a:cs typeface="+mn-cs"/>
            </a:rPr>
            <a:t>も</a:t>
          </a:r>
          <a:r>
            <a:rPr kumimoji="1" lang="ja-JP" altLang="ja-JP" sz="1100" b="0" i="0" baseline="0">
              <a:solidFill>
                <a:sysClr val="windowText" lastClr="000000"/>
              </a:solidFill>
              <a:effectLst/>
              <a:latin typeface="+mn-lt"/>
              <a:ea typeface="+mn-ea"/>
              <a:cs typeface="+mn-cs"/>
            </a:rPr>
            <a:t>実質単年度収支がプラスになるよう、財政調整基金の取り崩し</a:t>
          </a:r>
          <a:r>
            <a:rPr kumimoji="1" lang="ja-JP" altLang="en-US" sz="1100" b="0" i="0" baseline="0">
              <a:solidFill>
                <a:sysClr val="windowText" lastClr="000000"/>
              </a:solidFill>
              <a:effectLst/>
              <a:latin typeface="+mn-lt"/>
              <a:ea typeface="+mn-ea"/>
              <a:cs typeface="+mn-cs"/>
            </a:rPr>
            <a:t>に頼らない財政運営</a:t>
          </a:r>
          <a:r>
            <a:rPr kumimoji="1" lang="ja-JP" altLang="ja-JP" sz="1100" b="0" i="0" baseline="0">
              <a:solidFill>
                <a:sysClr val="windowText" lastClr="000000"/>
              </a:solidFill>
              <a:effectLst/>
              <a:latin typeface="+mn-lt"/>
              <a:ea typeface="+mn-ea"/>
              <a:cs typeface="+mn-cs"/>
            </a:rPr>
            <a:t>に努める。</a:t>
          </a:r>
          <a:endParaRPr lang="ja-JP" altLang="ja-JP" sz="1400">
            <a:solidFill>
              <a:sysClr val="windowText" lastClr="000000"/>
            </a:solidFill>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富山県小矢部市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i="0" baseline="0">
              <a:solidFill>
                <a:schemeClr val="dk1"/>
              </a:solidFill>
              <a:effectLst/>
              <a:latin typeface="+mn-lt"/>
              <a:ea typeface="+mn-ea"/>
              <a:cs typeface="+mn-cs"/>
            </a:rPr>
            <a:t>　</a:t>
          </a:r>
          <a:r>
            <a:rPr kumimoji="1" lang="ja-JP" altLang="ja-JP" sz="1100" b="0" i="0" baseline="0">
              <a:solidFill>
                <a:sysClr val="windowText" lastClr="000000"/>
              </a:solidFill>
              <a:effectLst/>
              <a:latin typeface="+mn-lt"/>
              <a:ea typeface="+mn-ea"/>
              <a:cs typeface="+mn-cs"/>
            </a:rPr>
            <a:t>一般会計等の実質赤字及び公営企業会計の資金不足は生じておらず、連結実質赤字額は発生していない。</a:t>
          </a:r>
          <a:endParaRPr kumimoji="1" lang="ja-JP" altLang="en-US" sz="1400">
            <a:solidFill>
              <a:sysClr val="windowText" lastClr="000000"/>
            </a:solidFill>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2" t="s">
        <v>80</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3" t="s">
        <v>82</v>
      </c>
      <c r="C3" s="614"/>
      <c r="D3" s="614"/>
      <c r="E3" s="615"/>
      <c r="F3" s="615"/>
      <c r="G3" s="615"/>
      <c r="H3" s="615"/>
      <c r="I3" s="615"/>
      <c r="J3" s="615"/>
      <c r="K3" s="615"/>
      <c r="L3" s="615" t="s">
        <v>83</v>
      </c>
      <c r="M3" s="615"/>
      <c r="N3" s="615"/>
      <c r="O3" s="615"/>
      <c r="P3" s="615"/>
      <c r="Q3" s="615"/>
      <c r="R3" s="618"/>
      <c r="S3" s="618"/>
      <c r="T3" s="618"/>
      <c r="U3" s="618"/>
      <c r="V3" s="619"/>
      <c r="W3" s="509" t="s">
        <v>84</v>
      </c>
      <c r="X3" s="510"/>
      <c r="Y3" s="510"/>
      <c r="Z3" s="510"/>
      <c r="AA3" s="510"/>
      <c r="AB3" s="614"/>
      <c r="AC3" s="618" t="s">
        <v>85</v>
      </c>
      <c r="AD3" s="510"/>
      <c r="AE3" s="510"/>
      <c r="AF3" s="510"/>
      <c r="AG3" s="510"/>
      <c r="AH3" s="510"/>
      <c r="AI3" s="510"/>
      <c r="AJ3" s="510"/>
      <c r="AK3" s="510"/>
      <c r="AL3" s="580"/>
      <c r="AM3" s="509" t="s">
        <v>86</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87</v>
      </c>
      <c r="BO3" s="510"/>
      <c r="BP3" s="510"/>
      <c r="BQ3" s="510"/>
      <c r="BR3" s="510"/>
      <c r="BS3" s="510"/>
      <c r="BT3" s="510"/>
      <c r="BU3" s="580"/>
      <c r="BV3" s="509" t="s">
        <v>88</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89</v>
      </c>
      <c r="CU3" s="510"/>
      <c r="CV3" s="510"/>
      <c r="CW3" s="510"/>
      <c r="CX3" s="510"/>
      <c r="CY3" s="510"/>
      <c r="CZ3" s="510"/>
      <c r="DA3" s="580"/>
      <c r="DB3" s="509" t="s">
        <v>90</v>
      </c>
      <c r="DC3" s="510"/>
      <c r="DD3" s="510"/>
      <c r="DE3" s="510"/>
      <c r="DF3" s="510"/>
      <c r="DG3" s="510"/>
      <c r="DH3" s="510"/>
      <c r="DI3" s="580"/>
      <c r="DJ3" s="186"/>
      <c r="DK3" s="186"/>
      <c r="DL3" s="186"/>
      <c r="DM3" s="186"/>
      <c r="DN3" s="186"/>
      <c r="DO3" s="186"/>
    </row>
    <row r="4" spans="1:119" ht="18.75" customHeight="1" x14ac:dyDescent="0.15">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91</v>
      </c>
      <c r="AZ4" s="423"/>
      <c r="BA4" s="423"/>
      <c r="BB4" s="423"/>
      <c r="BC4" s="423"/>
      <c r="BD4" s="423"/>
      <c r="BE4" s="423"/>
      <c r="BF4" s="423"/>
      <c r="BG4" s="423"/>
      <c r="BH4" s="423"/>
      <c r="BI4" s="423"/>
      <c r="BJ4" s="423"/>
      <c r="BK4" s="423"/>
      <c r="BL4" s="423"/>
      <c r="BM4" s="424"/>
      <c r="BN4" s="425">
        <v>18825208</v>
      </c>
      <c r="BO4" s="426"/>
      <c r="BP4" s="426"/>
      <c r="BQ4" s="426"/>
      <c r="BR4" s="426"/>
      <c r="BS4" s="426"/>
      <c r="BT4" s="426"/>
      <c r="BU4" s="427"/>
      <c r="BV4" s="425">
        <v>16742612</v>
      </c>
      <c r="BW4" s="426"/>
      <c r="BX4" s="426"/>
      <c r="BY4" s="426"/>
      <c r="BZ4" s="426"/>
      <c r="CA4" s="426"/>
      <c r="CB4" s="426"/>
      <c r="CC4" s="427"/>
      <c r="CD4" s="606" t="s">
        <v>92</v>
      </c>
      <c r="CE4" s="607"/>
      <c r="CF4" s="607"/>
      <c r="CG4" s="607"/>
      <c r="CH4" s="607"/>
      <c r="CI4" s="607"/>
      <c r="CJ4" s="607"/>
      <c r="CK4" s="607"/>
      <c r="CL4" s="607"/>
      <c r="CM4" s="607"/>
      <c r="CN4" s="607"/>
      <c r="CO4" s="607"/>
      <c r="CP4" s="607"/>
      <c r="CQ4" s="607"/>
      <c r="CR4" s="607"/>
      <c r="CS4" s="608"/>
      <c r="CT4" s="609">
        <v>3.8</v>
      </c>
      <c r="CU4" s="610"/>
      <c r="CV4" s="610"/>
      <c r="CW4" s="610"/>
      <c r="CX4" s="610"/>
      <c r="CY4" s="610"/>
      <c r="CZ4" s="610"/>
      <c r="DA4" s="611"/>
      <c r="DB4" s="609">
        <v>1.6</v>
      </c>
      <c r="DC4" s="610"/>
      <c r="DD4" s="610"/>
      <c r="DE4" s="610"/>
      <c r="DF4" s="610"/>
      <c r="DG4" s="610"/>
      <c r="DH4" s="610"/>
      <c r="DI4" s="611"/>
      <c r="DJ4" s="186"/>
      <c r="DK4" s="186"/>
      <c r="DL4" s="186"/>
      <c r="DM4" s="186"/>
      <c r="DN4" s="186"/>
      <c r="DO4" s="186"/>
    </row>
    <row r="5" spans="1:119" ht="18.75" customHeight="1" x14ac:dyDescent="0.15">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93</v>
      </c>
      <c r="AN5" s="404"/>
      <c r="AO5" s="404"/>
      <c r="AP5" s="404"/>
      <c r="AQ5" s="404"/>
      <c r="AR5" s="404"/>
      <c r="AS5" s="404"/>
      <c r="AT5" s="405"/>
      <c r="AU5" s="487" t="s">
        <v>94</v>
      </c>
      <c r="AV5" s="488"/>
      <c r="AW5" s="488"/>
      <c r="AX5" s="488"/>
      <c r="AY5" s="410" t="s">
        <v>95</v>
      </c>
      <c r="AZ5" s="411"/>
      <c r="BA5" s="411"/>
      <c r="BB5" s="411"/>
      <c r="BC5" s="411"/>
      <c r="BD5" s="411"/>
      <c r="BE5" s="411"/>
      <c r="BF5" s="411"/>
      <c r="BG5" s="411"/>
      <c r="BH5" s="411"/>
      <c r="BI5" s="411"/>
      <c r="BJ5" s="411"/>
      <c r="BK5" s="411"/>
      <c r="BL5" s="411"/>
      <c r="BM5" s="412"/>
      <c r="BN5" s="430">
        <v>18445790</v>
      </c>
      <c r="BO5" s="431"/>
      <c r="BP5" s="431"/>
      <c r="BQ5" s="431"/>
      <c r="BR5" s="431"/>
      <c r="BS5" s="431"/>
      <c r="BT5" s="431"/>
      <c r="BU5" s="432"/>
      <c r="BV5" s="430">
        <v>16589963</v>
      </c>
      <c r="BW5" s="431"/>
      <c r="BX5" s="431"/>
      <c r="BY5" s="431"/>
      <c r="BZ5" s="431"/>
      <c r="CA5" s="431"/>
      <c r="CB5" s="431"/>
      <c r="CC5" s="432"/>
      <c r="CD5" s="439" t="s">
        <v>96</v>
      </c>
      <c r="CE5" s="440"/>
      <c r="CF5" s="440"/>
      <c r="CG5" s="440"/>
      <c r="CH5" s="440"/>
      <c r="CI5" s="440"/>
      <c r="CJ5" s="440"/>
      <c r="CK5" s="440"/>
      <c r="CL5" s="440"/>
      <c r="CM5" s="440"/>
      <c r="CN5" s="440"/>
      <c r="CO5" s="440"/>
      <c r="CP5" s="440"/>
      <c r="CQ5" s="440"/>
      <c r="CR5" s="440"/>
      <c r="CS5" s="441"/>
      <c r="CT5" s="400">
        <v>88.3</v>
      </c>
      <c r="CU5" s="401"/>
      <c r="CV5" s="401"/>
      <c r="CW5" s="401"/>
      <c r="CX5" s="401"/>
      <c r="CY5" s="401"/>
      <c r="CZ5" s="401"/>
      <c r="DA5" s="402"/>
      <c r="DB5" s="400">
        <v>87.8</v>
      </c>
      <c r="DC5" s="401"/>
      <c r="DD5" s="401"/>
      <c r="DE5" s="401"/>
      <c r="DF5" s="401"/>
      <c r="DG5" s="401"/>
      <c r="DH5" s="401"/>
      <c r="DI5" s="402"/>
      <c r="DJ5" s="186"/>
      <c r="DK5" s="186"/>
      <c r="DL5" s="186"/>
      <c r="DM5" s="186"/>
      <c r="DN5" s="186"/>
      <c r="DO5" s="186"/>
    </row>
    <row r="6" spans="1:119" ht="18.75" customHeight="1" x14ac:dyDescent="0.15">
      <c r="A6" s="187"/>
      <c r="B6" s="586" t="s">
        <v>97</v>
      </c>
      <c r="C6" s="444"/>
      <c r="D6" s="444"/>
      <c r="E6" s="587"/>
      <c r="F6" s="587"/>
      <c r="G6" s="587"/>
      <c r="H6" s="587"/>
      <c r="I6" s="587"/>
      <c r="J6" s="587"/>
      <c r="K6" s="587"/>
      <c r="L6" s="587" t="s">
        <v>98</v>
      </c>
      <c r="M6" s="587"/>
      <c r="N6" s="587"/>
      <c r="O6" s="587"/>
      <c r="P6" s="587"/>
      <c r="Q6" s="587"/>
      <c r="R6" s="468"/>
      <c r="S6" s="468"/>
      <c r="T6" s="468"/>
      <c r="U6" s="468"/>
      <c r="V6" s="593"/>
      <c r="W6" s="521" t="s">
        <v>99</v>
      </c>
      <c r="X6" s="443"/>
      <c r="Y6" s="443"/>
      <c r="Z6" s="443"/>
      <c r="AA6" s="443"/>
      <c r="AB6" s="444"/>
      <c r="AC6" s="598" t="s">
        <v>100</v>
      </c>
      <c r="AD6" s="599"/>
      <c r="AE6" s="599"/>
      <c r="AF6" s="599"/>
      <c r="AG6" s="599"/>
      <c r="AH6" s="599"/>
      <c r="AI6" s="599"/>
      <c r="AJ6" s="599"/>
      <c r="AK6" s="599"/>
      <c r="AL6" s="600"/>
      <c r="AM6" s="499" t="s">
        <v>101</v>
      </c>
      <c r="AN6" s="404"/>
      <c r="AO6" s="404"/>
      <c r="AP6" s="404"/>
      <c r="AQ6" s="404"/>
      <c r="AR6" s="404"/>
      <c r="AS6" s="404"/>
      <c r="AT6" s="405"/>
      <c r="AU6" s="487" t="s">
        <v>94</v>
      </c>
      <c r="AV6" s="488"/>
      <c r="AW6" s="488"/>
      <c r="AX6" s="488"/>
      <c r="AY6" s="410" t="s">
        <v>102</v>
      </c>
      <c r="AZ6" s="411"/>
      <c r="BA6" s="411"/>
      <c r="BB6" s="411"/>
      <c r="BC6" s="411"/>
      <c r="BD6" s="411"/>
      <c r="BE6" s="411"/>
      <c r="BF6" s="411"/>
      <c r="BG6" s="411"/>
      <c r="BH6" s="411"/>
      <c r="BI6" s="411"/>
      <c r="BJ6" s="411"/>
      <c r="BK6" s="411"/>
      <c r="BL6" s="411"/>
      <c r="BM6" s="412"/>
      <c r="BN6" s="430">
        <v>379418</v>
      </c>
      <c r="BO6" s="431"/>
      <c r="BP6" s="431"/>
      <c r="BQ6" s="431"/>
      <c r="BR6" s="431"/>
      <c r="BS6" s="431"/>
      <c r="BT6" s="431"/>
      <c r="BU6" s="432"/>
      <c r="BV6" s="430">
        <v>152649</v>
      </c>
      <c r="BW6" s="431"/>
      <c r="BX6" s="431"/>
      <c r="BY6" s="431"/>
      <c r="BZ6" s="431"/>
      <c r="CA6" s="431"/>
      <c r="CB6" s="431"/>
      <c r="CC6" s="432"/>
      <c r="CD6" s="439" t="s">
        <v>103</v>
      </c>
      <c r="CE6" s="440"/>
      <c r="CF6" s="440"/>
      <c r="CG6" s="440"/>
      <c r="CH6" s="440"/>
      <c r="CI6" s="440"/>
      <c r="CJ6" s="440"/>
      <c r="CK6" s="440"/>
      <c r="CL6" s="440"/>
      <c r="CM6" s="440"/>
      <c r="CN6" s="440"/>
      <c r="CO6" s="440"/>
      <c r="CP6" s="440"/>
      <c r="CQ6" s="440"/>
      <c r="CR6" s="440"/>
      <c r="CS6" s="441"/>
      <c r="CT6" s="583">
        <v>93</v>
      </c>
      <c r="CU6" s="584"/>
      <c r="CV6" s="584"/>
      <c r="CW6" s="584"/>
      <c r="CX6" s="584"/>
      <c r="CY6" s="584"/>
      <c r="CZ6" s="584"/>
      <c r="DA6" s="585"/>
      <c r="DB6" s="583">
        <v>92.3</v>
      </c>
      <c r="DC6" s="584"/>
      <c r="DD6" s="584"/>
      <c r="DE6" s="584"/>
      <c r="DF6" s="584"/>
      <c r="DG6" s="584"/>
      <c r="DH6" s="584"/>
      <c r="DI6" s="585"/>
      <c r="DJ6" s="186"/>
      <c r="DK6" s="186"/>
      <c r="DL6" s="186"/>
      <c r="DM6" s="186"/>
      <c r="DN6" s="186"/>
      <c r="DO6" s="186"/>
    </row>
    <row r="7" spans="1:119" ht="18.75" customHeight="1" x14ac:dyDescent="0.15">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104</v>
      </c>
      <c r="AN7" s="404"/>
      <c r="AO7" s="404"/>
      <c r="AP7" s="404"/>
      <c r="AQ7" s="404"/>
      <c r="AR7" s="404"/>
      <c r="AS7" s="404"/>
      <c r="AT7" s="405"/>
      <c r="AU7" s="487" t="s">
        <v>105</v>
      </c>
      <c r="AV7" s="488"/>
      <c r="AW7" s="488"/>
      <c r="AX7" s="488"/>
      <c r="AY7" s="410" t="s">
        <v>106</v>
      </c>
      <c r="AZ7" s="411"/>
      <c r="BA7" s="411"/>
      <c r="BB7" s="411"/>
      <c r="BC7" s="411"/>
      <c r="BD7" s="411"/>
      <c r="BE7" s="411"/>
      <c r="BF7" s="411"/>
      <c r="BG7" s="411"/>
      <c r="BH7" s="411"/>
      <c r="BI7" s="411"/>
      <c r="BJ7" s="411"/>
      <c r="BK7" s="411"/>
      <c r="BL7" s="411"/>
      <c r="BM7" s="412"/>
      <c r="BN7" s="430">
        <v>54335</v>
      </c>
      <c r="BO7" s="431"/>
      <c r="BP7" s="431"/>
      <c r="BQ7" s="431"/>
      <c r="BR7" s="431"/>
      <c r="BS7" s="431"/>
      <c r="BT7" s="431"/>
      <c r="BU7" s="432"/>
      <c r="BV7" s="430">
        <v>18865</v>
      </c>
      <c r="BW7" s="431"/>
      <c r="BX7" s="431"/>
      <c r="BY7" s="431"/>
      <c r="BZ7" s="431"/>
      <c r="CA7" s="431"/>
      <c r="CB7" s="431"/>
      <c r="CC7" s="432"/>
      <c r="CD7" s="439" t="s">
        <v>107</v>
      </c>
      <c r="CE7" s="440"/>
      <c r="CF7" s="440"/>
      <c r="CG7" s="440"/>
      <c r="CH7" s="440"/>
      <c r="CI7" s="440"/>
      <c r="CJ7" s="440"/>
      <c r="CK7" s="440"/>
      <c r="CL7" s="440"/>
      <c r="CM7" s="440"/>
      <c r="CN7" s="440"/>
      <c r="CO7" s="440"/>
      <c r="CP7" s="440"/>
      <c r="CQ7" s="440"/>
      <c r="CR7" s="440"/>
      <c r="CS7" s="441"/>
      <c r="CT7" s="430">
        <v>8668393</v>
      </c>
      <c r="CU7" s="431"/>
      <c r="CV7" s="431"/>
      <c r="CW7" s="431"/>
      <c r="CX7" s="431"/>
      <c r="CY7" s="431"/>
      <c r="CZ7" s="431"/>
      <c r="DA7" s="432"/>
      <c r="DB7" s="430">
        <v>8422407</v>
      </c>
      <c r="DC7" s="431"/>
      <c r="DD7" s="431"/>
      <c r="DE7" s="431"/>
      <c r="DF7" s="431"/>
      <c r="DG7" s="431"/>
      <c r="DH7" s="431"/>
      <c r="DI7" s="432"/>
      <c r="DJ7" s="186"/>
      <c r="DK7" s="186"/>
      <c r="DL7" s="186"/>
      <c r="DM7" s="186"/>
      <c r="DN7" s="186"/>
      <c r="DO7" s="186"/>
    </row>
    <row r="8" spans="1:119" ht="18.75" customHeight="1" thickBot="1" x14ac:dyDescent="0.2">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108</v>
      </c>
      <c r="AN8" s="404"/>
      <c r="AO8" s="404"/>
      <c r="AP8" s="404"/>
      <c r="AQ8" s="404"/>
      <c r="AR8" s="404"/>
      <c r="AS8" s="404"/>
      <c r="AT8" s="405"/>
      <c r="AU8" s="487" t="s">
        <v>109</v>
      </c>
      <c r="AV8" s="488"/>
      <c r="AW8" s="488"/>
      <c r="AX8" s="488"/>
      <c r="AY8" s="410" t="s">
        <v>110</v>
      </c>
      <c r="AZ8" s="411"/>
      <c r="BA8" s="411"/>
      <c r="BB8" s="411"/>
      <c r="BC8" s="411"/>
      <c r="BD8" s="411"/>
      <c r="BE8" s="411"/>
      <c r="BF8" s="411"/>
      <c r="BG8" s="411"/>
      <c r="BH8" s="411"/>
      <c r="BI8" s="411"/>
      <c r="BJ8" s="411"/>
      <c r="BK8" s="411"/>
      <c r="BL8" s="411"/>
      <c r="BM8" s="412"/>
      <c r="BN8" s="430">
        <v>325083</v>
      </c>
      <c r="BO8" s="431"/>
      <c r="BP8" s="431"/>
      <c r="BQ8" s="431"/>
      <c r="BR8" s="431"/>
      <c r="BS8" s="431"/>
      <c r="BT8" s="431"/>
      <c r="BU8" s="432"/>
      <c r="BV8" s="430">
        <v>133784</v>
      </c>
      <c r="BW8" s="431"/>
      <c r="BX8" s="431"/>
      <c r="BY8" s="431"/>
      <c r="BZ8" s="431"/>
      <c r="CA8" s="431"/>
      <c r="CB8" s="431"/>
      <c r="CC8" s="432"/>
      <c r="CD8" s="439" t="s">
        <v>111</v>
      </c>
      <c r="CE8" s="440"/>
      <c r="CF8" s="440"/>
      <c r="CG8" s="440"/>
      <c r="CH8" s="440"/>
      <c r="CI8" s="440"/>
      <c r="CJ8" s="440"/>
      <c r="CK8" s="440"/>
      <c r="CL8" s="440"/>
      <c r="CM8" s="440"/>
      <c r="CN8" s="440"/>
      <c r="CO8" s="440"/>
      <c r="CP8" s="440"/>
      <c r="CQ8" s="440"/>
      <c r="CR8" s="440"/>
      <c r="CS8" s="441"/>
      <c r="CT8" s="543">
        <v>0.6</v>
      </c>
      <c r="CU8" s="544"/>
      <c r="CV8" s="544"/>
      <c r="CW8" s="544"/>
      <c r="CX8" s="544"/>
      <c r="CY8" s="544"/>
      <c r="CZ8" s="544"/>
      <c r="DA8" s="545"/>
      <c r="DB8" s="543">
        <v>0.6</v>
      </c>
      <c r="DC8" s="544"/>
      <c r="DD8" s="544"/>
      <c r="DE8" s="544"/>
      <c r="DF8" s="544"/>
      <c r="DG8" s="544"/>
      <c r="DH8" s="544"/>
      <c r="DI8" s="545"/>
      <c r="DJ8" s="186"/>
      <c r="DK8" s="186"/>
      <c r="DL8" s="186"/>
      <c r="DM8" s="186"/>
      <c r="DN8" s="186"/>
      <c r="DO8" s="186"/>
    </row>
    <row r="9" spans="1:119" ht="18.75" customHeight="1" thickBot="1" x14ac:dyDescent="0.2">
      <c r="A9" s="187"/>
      <c r="B9" s="572" t="s">
        <v>112</v>
      </c>
      <c r="C9" s="573"/>
      <c r="D9" s="573"/>
      <c r="E9" s="573"/>
      <c r="F9" s="573"/>
      <c r="G9" s="573"/>
      <c r="H9" s="573"/>
      <c r="I9" s="573"/>
      <c r="J9" s="573"/>
      <c r="K9" s="493"/>
      <c r="L9" s="574" t="s">
        <v>113</v>
      </c>
      <c r="M9" s="575"/>
      <c r="N9" s="575"/>
      <c r="O9" s="575"/>
      <c r="P9" s="575"/>
      <c r="Q9" s="576"/>
      <c r="R9" s="577">
        <v>28983</v>
      </c>
      <c r="S9" s="578"/>
      <c r="T9" s="578"/>
      <c r="U9" s="578"/>
      <c r="V9" s="579"/>
      <c r="W9" s="509" t="s">
        <v>114</v>
      </c>
      <c r="X9" s="510"/>
      <c r="Y9" s="510"/>
      <c r="Z9" s="510"/>
      <c r="AA9" s="510"/>
      <c r="AB9" s="510"/>
      <c r="AC9" s="510"/>
      <c r="AD9" s="510"/>
      <c r="AE9" s="510"/>
      <c r="AF9" s="510"/>
      <c r="AG9" s="510"/>
      <c r="AH9" s="510"/>
      <c r="AI9" s="510"/>
      <c r="AJ9" s="510"/>
      <c r="AK9" s="510"/>
      <c r="AL9" s="580"/>
      <c r="AM9" s="499" t="s">
        <v>115</v>
      </c>
      <c r="AN9" s="404"/>
      <c r="AO9" s="404"/>
      <c r="AP9" s="404"/>
      <c r="AQ9" s="404"/>
      <c r="AR9" s="404"/>
      <c r="AS9" s="404"/>
      <c r="AT9" s="405"/>
      <c r="AU9" s="487" t="s">
        <v>116</v>
      </c>
      <c r="AV9" s="488"/>
      <c r="AW9" s="488"/>
      <c r="AX9" s="488"/>
      <c r="AY9" s="410" t="s">
        <v>117</v>
      </c>
      <c r="AZ9" s="411"/>
      <c r="BA9" s="411"/>
      <c r="BB9" s="411"/>
      <c r="BC9" s="411"/>
      <c r="BD9" s="411"/>
      <c r="BE9" s="411"/>
      <c r="BF9" s="411"/>
      <c r="BG9" s="411"/>
      <c r="BH9" s="411"/>
      <c r="BI9" s="411"/>
      <c r="BJ9" s="411"/>
      <c r="BK9" s="411"/>
      <c r="BL9" s="411"/>
      <c r="BM9" s="412"/>
      <c r="BN9" s="430">
        <v>191299</v>
      </c>
      <c r="BO9" s="431"/>
      <c r="BP9" s="431"/>
      <c r="BQ9" s="431"/>
      <c r="BR9" s="431"/>
      <c r="BS9" s="431"/>
      <c r="BT9" s="431"/>
      <c r="BU9" s="432"/>
      <c r="BV9" s="430">
        <v>28629</v>
      </c>
      <c r="BW9" s="431"/>
      <c r="BX9" s="431"/>
      <c r="BY9" s="431"/>
      <c r="BZ9" s="431"/>
      <c r="CA9" s="431"/>
      <c r="CB9" s="431"/>
      <c r="CC9" s="432"/>
      <c r="CD9" s="439" t="s">
        <v>118</v>
      </c>
      <c r="CE9" s="440"/>
      <c r="CF9" s="440"/>
      <c r="CG9" s="440"/>
      <c r="CH9" s="440"/>
      <c r="CI9" s="440"/>
      <c r="CJ9" s="440"/>
      <c r="CK9" s="440"/>
      <c r="CL9" s="440"/>
      <c r="CM9" s="440"/>
      <c r="CN9" s="440"/>
      <c r="CO9" s="440"/>
      <c r="CP9" s="440"/>
      <c r="CQ9" s="440"/>
      <c r="CR9" s="440"/>
      <c r="CS9" s="441"/>
      <c r="CT9" s="400">
        <v>13.6</v>
      </c>
      <c r="CU9" s="401"/>
      <c r="CV9" s="401"/>
      <c r="CW9" s="401"/>
      <c r="CX9" s="401"/>
      <c r="CY9" s="401"/>
      <c r="CZ9" s="401"/>
      <c r="DA9" s="402"/>
      <c r="DB9" s="400">
        <v>13.5</v>
      </c>
      <c r="DC9" s="401"/>
      <c r="DD9" s="401"/>
      <c r="DE9" s="401"/>
      <c r="DF9" s="401"/>
      <c r="DG9" s="401"/>
      <c r="DH9" s="401"/>
      <c r="DI9" s="402"/>
      <c r="DJ9" s="186"/>
      <c r="DK9" s="186"/>
      <c r="DL9" s="186"/>
      <c r="DM9" s="186"/>
      <c r="DN9" s="186"/>
      <c r="DO9" s="186"/>
    </row>
    <row r="10" spans="1:119" ht="18.75" customHeight="1" thickBot="1" x14ac:dyDescent="0.2">
      <c r="A10" s="187"/>
      <c r="B10" s="572"/>
      <c r="C10" s="573"/>
      <c r="D10" s="573"/>
      <c r="E10" s="573"/>
      <c r="F10" s="573"/>
      <c r="G10" s="573"/>
      <c r="H10" s="573"/>
      <c r="I10" s="573"/>
      <c r="J10" s="573"/>
      <c r="K10" s="493"/>
      <c r="L10" s="403" t="s">
        <v>119</v>
      </c>
      <c r="M10" s="404"/>
      <c r="N10" s="404"/>
      <c r="O10" s="404"/>
      <c r="P10" s="404"/>
      <c r="Q10" s="405"/>
      <c r="R10" s="406">
        <v>30399</v>
      </c>
      <c r="S10" s="407"/>
      <c r="T10" s="407"/>
      <c r="U10" s="407"/>
      <c r="V10" s="409"/>
      <c r="W10" s="581"/>
      <c r="X10" s="392"/>
      <c r="Y10" s="392"/>
      <c r="Z10" s="392"/>
      <c r="AA10" s="392"/>
      <c r="AB10" s="392"/>
      <c r="AC10" s="392"/>
      <c r="AD10" s="392"/>
      <c r="AE10" s="392"/>
      <c r="AF10" s="392"/>
      <c r="AG10" s="392"/>
      <c r="AH10" s="392"/>
      <c r="AI10" s="392"/>
      <c r="AJ10" s="392"/>
      <c r="AK10" s="392"/>
      <c r="AL10" s="582"/>
      <c r="AM10" s="499" t="s">
        <v>120</v>
      </c>
      <c r="AN10" s="404"/>
      <c r="AO10" s="404"/>
      <c r="AP10" s="404"/>
      <c r="AQ10" s="404"/>
      <c r="AR10" s="404"/>
      <c r="AS10" s="404"/>
      <c r="AT10" s="405"/>
      <c r="AU10" s="487" t="s">
        <v>94</v>
      </c>
      <c r="AV10" s="488"/>
      <c r="AW10" s="488"/>
      <c r="AX10" s="488"/>
      <c r="AY10" s="410" t="s">
        <v>121</v>
      </c>
      <c r="AZ10" s="411"/>
      <c r="BA10" s="411"/>
      <c r="BB10" s="411"/>
      <c r="BC10" s="411"/>
      <c r="BD10" s="411"/>
      <c r="BE10" s="411"/>
      <c r="BF10" s="411"/>
      <c r="BG10" s="411"/>
      <c r="BH10" s="411"/>
      <c r="BI10" s="411"/>
      <c r="BJ10" s="411"/>
      <c r="BK10" s="411"/>
      <c r="BL10" s="411"/>
      <c r="BM10" s="412"/>
      <c r="BN10" s="430">
        <v>96316</v>
      </c>
      <c r="BO10" s="431"/>
      <c r="BP10" s="431"/>
      <c r="BQ10" s="431"/>
      <c r="BR10" s="431"/>
      <c r="BS10" s="431"/>
      <c r="BT10" s="431"/>
      <c r="BU10" s="432"/>
      <c r="BV10" s="430">
        <v>60423</v>
      </c>
      <c r="BW10" s="431"/>
      <c r="BX10" s="431"/>
      <c r="BY10" s="431"/>
      <c r="BZ10" s="431"/>
      <c r="CA10" s="431"/>
      <c r="CB10" s="431"/>
      <c r="CC10" s="432"/>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2"/>
      <c r="C11" s="573"/>
      <c r="D11" s="573"/>
      <c r="E11" s="573"/>
      <c r="F11" s="573"/>
      <c r="G11" s="573"/>
      <c r="H11" s="573"/>
      <c r="I11" s="573"/>
      <c r="J11" s="573"/>
      <c r="K11" s="493"/>
      <c r="L11" s="476" t="s">
        <v>123</v>
      </c>
      <c r="M11" s="477"/>
      <c r="N11" s="477"/>
      <c r="O11" s="477"/>
      <c r="P11" s="477"/>
      <c r="Q11" s="478"/>
      <c r="R11" s="569" t="s">
        <v>124</v>
      </c>
      <c r="S11" s="570"/>
      <c r="T11" s="570"/>
      <c r="U11" s="570"/>
      <c r="V11" s="571"/>
      <c r="W11" s="581"/>
      <c r="X11" s="392"/>
      <c r="Y11" s="392"/>
      <c r="Z11" s="392"/>
      <c r="AA11" s="392"/>
      <c r="AB11" s="392"/>
      <c r="AC11" s="392"/>
      <c r="AD11" s="392"/>
      <c r="AE11" s="392"/>
      <c r="AF11" s="392"/>
      <c r="AG11" s="392"/>
      <c r="AH11" s="392"/>
      <c r="AI11" s="392"/>
      <c r="AJ11" s="392"/>
      <c r="AK11" s="392"/>
      <c r="AL11" s="582"/>
      <c r="AM11" s="499" t="s">
        <v>125</v>
      </c>
      <c r="AN11" s="404"/>
      <c r="AO11" s="404"/>
      <c r="AP11" s="404"/>
      <c r="AQ11" s="404"/>
      <c r="AR11" s="404"/>
      <c r="AS11" s="404"/>
      <c r="AT11" s="405"/>
      <c r="AU11" s="487" t="s">
        <v>94</v>
      </c>
      <c r="AV11" s="488"/>
      <c r="AW11" s="488"/>
      <c r="AX11" s="488"/>
      <c r="AY11" s="410" t="s">
        <v>126</v>
      </c>
      <c r="AZ11" s="411"/>
      <c r="BA11" s="411"/>
      <c r="BB11" s="411"/>
      <c r="BC11" s="411"/>
      <c r="BD11" s="411"/>
      <c r="BE11" s="411"/>
      <c r="BF11" s="411"/>
      <c r="BG11" s="411"/>
      <c r="BH11" s="411"/>
      <c r="BI11" s="411"/>
      <c r="BJ11" s="411"/>
      <c r="BK11" s="411"/>
      <c r="BL11" s="411"/>
      <c r="BM11" s="412"/>
      <c r="BN11" s="430">
        <v>0</v>
      </c>
      <c r="BO11" s="431"/>
      <c r="BP11" s="431"/>
      <c r="BQ11" s="431"/>
      <c r="BR11" s="431"/>
      <c r="BS11" s="431"/>
      <c r="BT11" s="431"/>
      <c r="BU11" s="432"/>
      <c r="BV11" s="430">
        <v>0</v>
      </c>
      <c r="BW11" s="431"/>
      <c r="BX11" s="431"/>
      <c r="BY11" s="431"/>
      <c r="BZ11" s="431"/>
      <c r="CA11" s="431"/>
      <c r="CB11" s="431"/>
      <c r="CC11" s="432"/>
      <c r="CD11" s="439" t="s">
        <v>127</v>
      </c>
      <c r="CE11" s="440"/>
      <c r="CF11" s="440"/>
      <c r="CG11" s="440"/>
      <c r="CH11" s="440"/>
      <c r="CI11" s="440"/>
      <c r="CJ11" s="440"/>
      <c r="CK11" s="440"/>
      <c r="CL11" s="440"/>
      <c r="CM11" s="440"/>
      <c r="CN11" s="440"/>
      <c r="CO11" s="440"/>
      <c r="CP11" s="440"/>
      <c r="CQ11" s="440"/>
      <c r="CR11" s="440"/>
      <c r="CS11" s="441"/>
      <c r="CT11" s="543" t="s">
        <v>128</v>
      </c>
      <c r="CU11" s="544"/>
      <c r="CV11" s="544"/>
      <c r="CW11" s="544"/>
      <c r="CX11" s="544"/>
      <c r="CY11" s="544"/>
      <c r="CZ11" s="544"/>
      <c r="DA11" s="545"/>
      <c r="DB11" s="543" t="s">
        <v>128</v>
      </c>
      <c r="DC11" s="544"/>
      <c r="DD11" s="544"/>
      <c r="DE11" s="544"/>
      <c r="DF11" s="544"/>
      <c r="DG11" s="544"/>
      <c r="DH11" s="544"/>
      <c r="DI11" s="545"/>
      <c r="DJ11" s="186"/>
      <c r="DK11" s="186"/>
      <c r="DL11" s="186"/>
      <c r="DM11" s="186"/>
      <c r="DN11" s="186"/>
      <c r="DO11" s="186"/>
    </row>
    <row r="12" spans="1:119" ht="18.75" customHeight="1" x14ac:dyDescent="0.15">
      <c r="A12" s="187"/>
      <c r="B12" s="546" t="s">
        <v>129</v>
      </c>
      <c r="C12" s="547"/>
      <c r="D12" s="547"/>
      <c r="E12" s="547"/>
      <c r="F12" s="547"/>
      <c r="G12" s="547"/>
      <c r="H12" s="547"/>
      <c r="I12" s="547"/>
      <c r="J12" s="547"/>
      <c r="K12" s="548"/>
      <c r="L12" s="555" t="s">
        <v>130</v>
      </c>
      <c r="M12" s="556"/>
      <c r="N12" s="556"/>
      <c r="O12" s="556"/>
      <c r="P12" s="556"/>
      <c r="Q12" s="557"/>
      <c r="R12" s="558">
        <v>29459</v>
      </c>
      <c r="S12" s="559"/>
      <c r="T12" s="559"/>
      <c r="U12" s="559"/>
      <c r="V12" s="560"/>
      <c r="W12" s="561" t="s">
        <v>1</v>
      </c>
      <c r="X12" s="488"/>
      <c r="Y12" s="488"/>
      <c r="Z12" s="488"/>
      <c r="AA12" s="488"/>
      <c r="AB12" s="562"/>
      <c r="AC12" s="563" t="s">
        <v>131</v>
      </c>
      <c r="AD12" s="564"/>
      <c r="AE12" s="564"/>
      <c r="AF12" s="564"/>
      <c r="AG12" s="565"/>
      <c r="AH12" s="563" t="s">
        <v>132</v>
      </c>
      <c r="AI12" s="564"/>
      <c r="AJ12" s="564"/>
      <c r="AK12" s="564"/>
      <c r="AL12" s="566"/>
      <c r="AM12" s="499" t="s">
        <v>133</v>
      </c>
      <c r="AN12" s="404"/>
      <c r="AO12" s="404"/>
      <c r="AP12" s="404"/>
      <c r="AQ12" s="404"/>
      <c r="AR12" s="404"/>
      <c r="AS12" s="404"/>
      <c r="AT12" s="405"/>
      <c r="AU12" s="487" t="s">
        <v>94</v>
      </c>
      <c r="AV12" s="488"/>
      <c r="AW12" s="488"/>
      <c r="AX12" s="488"/>
      <c r="AY12" s="410" t="s">
        <v>134</v>
      </c>
      <c r="AZ12" s="411"/>
      <c r="BA12" s="411"/>
      <c r="BB12" s="411"/>
      <c r="BC12" s="411"/>
      <c r="BD12" s="411"/>
      <c r="BE12" s="411"/>
      <c r="BF12" s="411"/>
      <c r="BG12" s="411"/>
      <c r="BH12" s="411"/>
      <c r="BI12" s="411"/>
      <c r="BJ12" s="411"/>
      <c r="BK12" s="411"/>
      <c r="BL12" s="411"/>
      <c r="BM12" s="412"/>
      <c r="BN12" s="430">
        <v>0</v>
      </c>
      <c r="BO12" s="431"/>
      <c r="BP12" s="431"/>
      <c r="BQ12" s="431"/>
      <c r="BR12" s="431"/>
      <c r="BS12" s="431"/>
      <c r="BT12" s="431"/>
      <c r="BU12" s="432"/>
      <c r="BV12" s="430">
        <v>246013</v>
      </c>
      <c r="BW12" s="431"/>
      <c r="BX12" s="431"/>
      <c r="BY12" s="431"/>
      <c r="BZ12" s="431"/>
      <c r="CA12" s="431"/>
      <c r="CB12" s="431"/>
      <c r="CC12" s="432"/>
      <c r="CD12" s="439" t="s">
        <v>135</v>
      </c>
      <c r="CE12" s="440"/>
      <c r="CF12" s="440"/>
      <c r="CG12" s="440"/>
      <c r="CH12" s="440"/>
      <c r="CI12" s="440"/>
      <c r="CJ12" s="440"/>
      <c r="CK12" s="440"/>
      <c r="CL12" s="440"/>
      <c r="CM12" s="440"/>
      <c r="CN12" s="440"/>
      <c r="CO12" s="440"/>
      <c r="CP12" s="440"/>
      <c r="CQ12" s="440"/>
      <c r="CR12" s="440"/>
      <c r="CS12" s="441"/>
      <c r="CT12" s="543" t="s">
        <v>136</v>
      </c>
      <c r="CU12" s="544"/>
      <c r="CV12" s="544"/>
      <c r="CW12" s="544"/>
      <c r="CX12" s="544"/>
      <c r="CY12" s="544"/>
      <c r="CZ12" s="544"/>
      <c r="DA12" s="545"/>
      <c r="DB12" s="543" t="s">
        <v>137</v>
      </c>
      <c r="DC12" s="544"/>
      <c r="DD12" s="544"/>
      <c r="DE12" s="544"/>
      <c r="DF12" s="544"/>
      <c r="DG12" s="544"/>
      <c r="DH12" s="544"/>
      <c r="DI12" s="545"/>
      <c r="DJ12" s="186"/>
      <c r="DK12" s="186"/>
      <c r="DL12" s="186"/>
      <c r="DM12" s="186"/>
      <c r="DN12" s="186"/>
      <c r="DO12" s="186"/>
    </row>
    <row r="13" spans="1:119" ht="18.75" customHeight="1" x14ac:dyDescent="0.15">
      <c r="A13" s="187"/>
      <c r="B13" s="549"/>
      <c r="C13" s="550"/>
      <c r="D13" s="550"/>
      <c r="E13" s="550"/>
      <c r="F13" s="550"/>
      <c r="G13" s="550"/>
      <c r="H13" s="550"/>
      <c r="I13" s="550"/>
      <c r="J13" s="550"/>
      <c r="K13" s="551"/>
      <c r="L13" s="197"/>
      <c r="M13" s="530" t="s">
        <v>138</v>
      </c>
      <c r="N13" s="531"/>
      <c r="O13" s="531"/>
      <c r="P13" s="531"/>
      <c r="Q13" s="532"/>
      <c r="R13" s="533">
        <v>28911</v>
      </c>
      <c r="S13" s="534"/>
      <c r="T13" s="534"/>
      <c r="U13" s="534"/>
      <c r="V13" s="535"/>
      <c r="W13" s="521" t="s">
        <v>139</v>
      </c>
      <c r="X13" s="443"/>
      <c r="Y13" s="443"/>
      <c r="Z13" s="443"/>
      <c r="AA13" s="443"/>
      <c r="AB13" s="444"/>
      <c r="AC13" s="406">
        <v>787</v>
      </c>
      <c r="AD13" s="407"/>
      <c r="AE13" s="407"/>
      <c r="AF13" s="407"/>
      <c r="AG13" s="408"/>
      <c r="AH13" s="406">
        <v>735</v>
      </c>
      <c r="AI13" s="407"/>
      <c r="AJ13" s="407"/>
      <c r="AK13" s="407"/>
      <c r="AL13" s="409"/>
      <c r="AM13" s="499" t="s">
        <v>140</v>
      </c>
      <c r="AN13" s="404"/>
      <c r="AO13" s="404"/>
      <c r="AP13" s="404"/>
      <c r="AQ13" s="404"/>
      <c r="AR13" s="404"/>
      <c r="AS13" s="404"/>
      <c r="AT13" s="405"/>
      <c r="AU13" s="487" t="s">
        <v>116</v>
      </c>
      <c r="AV13" s="488"/>
      <c r="AW13" s="488"/>
      <c r="AX13" s="488"/>
      <c r="AY13" s="410" t="s">
        <v>141</v>
      </c>
      <c r="AZ13" s="411"/>
      <c r="BA13" s="411"/>
      <c r="BB13" s="411"/>
      <c r="BC13" s="411"/>
      <c r="BD13" s="411"/>
      <c r="BE13" s="411"/>
      <c r="BF13" s="411"/>
      <c r="BG13" s="411"/>
      <c r="BH13" s="411"/>
      <c r="BI13" s="411"/>
      <c r="BJ13" s="411"/>
      <c r="BK13" s="411"/>
      <c r="BL13" s="411"/>
      <c r="BM13" s="412"/>
      <c r="BN13" s="430">
        <v>287615</v>
      </c>
      <c r="BO13" s="431"/>
      <c r="BP13" s="431"/>
      <c r="BQ13" s="431"/>
      <c r="BR13" s="431"/>
      <c r="BS13" s="431"/>
      <c r="BT13" s="431"/>
      <c r="BU13" s="432"/>
      <c r="BV13" s="430">
        <v>-156961</v>
      </c>
      <c r="BW13" s="431"/>
      <c r="BX13" s="431"/>
      <c r="BY13" s="431"/>
      <c r="BZ13" s="431"/>
      <c r="CA13" s="431"/>
      <c r="CB13" s="431"/>
      <c r="CC13" s="432"/>
      <c r="CD13" s="439" t="s">
        <v>142</v>
      </c>
      <c r="CE13" s="440"/>
      <c r="CF13" s="440"/>
      <c r="CG13" s="440"/>
      <c r="CH13" s="440"/>
      <c r="CI13" s="440"/>
      <c r="CJ13" s="440"/>
      <c r="CK13" s="440"/>
      <c r="CL13" s="440"/>
      <c r="CM13" s="440"/>
      <c r="CN13" s="440"/>
      <c r="CO13" s="440"/>
      <c r="CP13" s="440"/>
      <c r="CQ13" s="440"/>
      <c r="CR13" s="440"/>
      <c r="CS13" s="441"/>
      <c r="CT13" s="400">
        <v>14.9</v>
      </c>
      <c r="CU13" s="401"/>
      <c r="CV13" s="401"/>
      <c r="CW13" s="401"/>
      <c r="CX13" s="401"/>
      <c r="CY13" s="401"/>
      <c r="CZ13" s="401"/>
      <c r="DA13" s="402"/>
      <c r="DB13" s="400">
        <v>15.2</v>
      </c>
      <c r="DC13" s="401"/>
      <c r="DD13" s="401"/>
      <c r="DE13" s="401"/>
      <c r="DF13" s="401"/>
      <c r="DG13" s="401"/>
      <c r="DH13" s="401"/>
      <c r="DI13" s="402"/>
      <c r="DJ13" s="186"/>
      <c r="DK13" s="186"/>
      <c r="DL13" s="186"/>
      <c r="DM13" s="186"/>
      <c r="DN13" s="186"/>
      <c r="DO13" s="186"/>
    </row>
    <row r="14" spans="1:119" ht="18.75" customHeight="1" thickBot="1" x14ac:dyDescent="0.2">
      <c r="A14" s="187"/>
      <c r="B14" s="549"/>
      <c r="C14" s="550"/>
      <c r="D14" s="550"/>
      <c r="E14" s="550"/>
      <c r="F14" s="550"/>
      <c r="G14" s="550"/>
      <c r="H14" s="550"/>
      <c r="I14" s="550"/>
      <c r="J14" s="550"/>
      <c r="K14" s="551"/>
      <c r="L14" s="523" t="s">
        <v>143</v>
      </c>
      <c r="M14" s="567"/>
      <c r="N14" s="567"/>
      <c r="O14" s="567"/>
      <c r="P14" s="567"/>
      <c r="Q14" s="568"/>
      <c r="R14" s="533">
        <v>29783</v>
      </c>
      <c r="S14" s="534"/>
      <c r="T14" s="534"/>
      <c r="U14" s="534"/>
      <c r="V14" s="535"/>
      <c r="W14" s="536"/>
      <c r="X14" s="446"/>
      <c r="Y14" s="446"/>
      <c r="Z14" s="446"/>
      <c r="AA14" s="446"/>
      <c r="AB14" s="447"/>
      <c r="AC14" s="526">
        <v>5</v>
      </c>
      <c r="AD14" s="527"/>
      <c r="AE14" s="527"/>
      <c r="AF14" s="527"/>
      <c r="AG14" s="528"/>
      <c r="AH14" s="526">
        <v>4.5999999999999996</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144</v>
      </c>
      <c r="CE14" s="437"/>
      <c r="CF14" s="437"/>
      <c r="CG14" s="437"/>
      <c r="CH14" s="437"/>
      <c r="CI14" s="437"/>
      <c r="CJ14" s="437"/>
      <c r="CK14" s="437"/>
      <c r="CL14" s="437"/>
      <c r="CM14" s="437"/>
      <c r="CN14" s="437"/>
      <c r="CO14" s="437"/>
      <c r="CP14" s="437"/>
      <c r="CQ14" s="437"/>
      <c r="CR14" s="437"/>
      <c r="CS14" s="438"/>
      <c r="CT14" s="537">
        <v>196.7</v>
      </c>
      <c r="CU14" s="538"/>
      <c r="CV14" s="538"/>
      <c r="CW14" s="538"/>
      <c r="CX14" s="538"/>
      <c r="CY14" s="538"/>
      <c r="CZ14" s="538"/>
      <c r="DA14" s="539"/>
      <c r="DB14" s="537">
        <v>192.6</v>
      </c>
      <c r="DC14" s="538"/>
      <c r="DD14" s="538"/>
      <c r="DE14" s="538"/>
      <c r="DF14" s="538"/>
      <c r="DG14" s="538"/>
      <c r="DH14" s="538"/>
      <c r="DI14" s="539"/>
      <c r="DJ14" s="186"/>
      <c r="DK14" s="186"/>
      <c r="DL14" s="186"/>
      <c r="DM14" s="186"/>
      <c r="DN14" s="186"/>
      <c r="DO14" s="186"/>
    </row>
    <row r="15" spans="1:119" ht="18.75" customHeight="1" x14ac:dyDescent="0.15">
      <c r="A15" s="187"/>
      <c r="B15" s="549"/>
      <c r="C15" s="550"/>
      <c r="D15" s="550"/>
      <c r="E15" s="550"/>
      <c r="F15" s="550"/>
      <c r="G15" s="550"/>
      <c r="H15" s="550"/>
      <c r="I15" s="550"/>
      <c r="J15" s="550"/>
      <c r="K15" s="551"/>
      <c r="L15" s="197"/>
      <c r="M15" s="530" t="s">
        <v>145</v>
      </c>
      <c r="N15" s="531"/>
      <c r="O15" s="531"/>
      <c r="P15" s="531"/>
      <c r="Q15" s="532"/>
      <c r="R15" s="533">
        <v>29224</v>
      </c>
      <c r="S15" s="534"/>
      <c r="T15" s="534"/>
      <c r="U15" s="534"/>
      <c r="V15" s="535"/>
      <c r="W15" s="521" t="s">
        <v>146</v>
      </c>
      <c r="X15" s="443"/>
      <c r="Y15" s="443"/>
      <c r="Z15" s="443"/>
      <c r="AA15" s="443"/>
      <c r="AB15" s="444"/>
      <c r="AC15" s="406">
        <v>5517</v>
      </c>
      <c r="AD15" s="407"/>
      <c r="AE15" s="407"/>
      <c r="AF15" s="407"/>
      <c r="AG15" s="408"/>
      <c r="AH15" s="406">
        <v>6068</v>
      </c>
      <c r="AI15" s="407"/>
      <c r="AJ15" s="407"/>
      <c r="AK15" s="407"/>
      <c r="AL15" s="409"/>
      <c r="AM15" s="499"/>
      <c r="AN15" s="404"/>
      <c r="AO15" s="404"/>
      <c r="AP15" s="404"/>
      <c r="AQ15" s="404"/>
      <c r="AR15" s="404"/>
      <c r="AS15" s="404"/>
      <c r="AT15" s="405"/>
      <c r="AU15" s="487"/>
      <c r="AV15" s="488"/>
      <c r="AW15" s="488"/>
      <c r="AX15" s="488"/>
      <c r="AY15" s="422" t="s">
        <v>147</v>
      </c>
      <c r="AZ15" s="423"/>
      <c r="BA15" s="423"/>
      <c r="BB15" s="423"/>
      <c r="BC15" s="423"/>
      <c r="BD15" s="423"/>
      <c r="BE15" s="423"/>
      <c r="BF15" s="423"/>
      <c r="BG15" s="423"/>
      <c r="BH15" s="423"/>
      <c r="BI15" s="423"/>
      <c r="BJ15" s="423"/>
      <c r="BK15" s="423"/>
      <c r="BL15" s="423"/>
      <c r="BM15" s="424"/>
      <c r="BN15" s="425">
        <v>4244256</v>
      </c>
      <c r="BO15" s="426"/>
      <c r="BP15" s="426"/>
      <c r="BQ15" s="426"/>
      <c r="BR15" s="426"/>
      <c r="BS15" s="426"/>
      <c r="BT15" s="426"/>
      <c r="BU15" s="427"/>
      <c r="BV15" s="425">
        <v>4120580</v>
      </c>
      <c r="BW15" s="426"/>
      <c r="BX15" s="426"/>
      <c r="BY15" s="426"/>
      <c r="BZ15" s="426"/>
      <c r="CA15" s="426"/>
      <c r="CB15" s="426"/>
      <c r="CC15" s="427"/>
      <c r="CD15" s="540" t="s">
        <v>148</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9"/>
      <c r="C16" s="550"/>
      <c r="D16" s="550"/>
      <c r="E16" s="550"/>
      <c r="F16" s="550"/>
      <c r="G16" s="550"/>
      <c r="H16" s="550"/>
      <c r="I16" s="550"/>
      <c r="J16" s="550"/>
      <c r="K16" s="551"/>
      <c r="L16" s="523" t="s">
        <v>149</v>
      </c>
      <c r="M16" s="524"/>
      <c r="N16" s="524"/>
      <c r="O16" s="524"/>
      <c r="P16" s="524"/>
      <c r="Q16" s="525"/>
      <c r="R16" s="518" t="s">
        <v>150</v>
      </c>
      <c r="S16" s="519"/>
      <c r="T16" s="519"/>
      <c r="U16" s="519"/>
      <c r="V16" s="520"/>
      <c r="W16" s="536"/>
      <c r="X16" s="446"/>
      <c r="Y16" s="446"/>
      <c r="Z16" s="446"/>
      <c r="AA16" s="446"/>
      <c r="AB16" s="447"/>
      <c r="AC16" s="526">
        <v>35.1</v>
      </c>
      <c r="AD16" s="527"/>
      <c r="AE16" s="527"/>
      <c r="AF16" s="527"/>
      <c r="AG16" s="528"/>
      <c r="AH16" s="526">
        <v>37.700000000000003</v>
      </c>
      <c r="AI16" s="527"/>
      <c r="AJ16" s="527"/>
      <c r="AK16" s="527"/>
      <c r="AL16" s="529"/>
      <c r="AM16" s="499"/>
      <c r="AN16" s="404"/>
      <c r="AO16" s="404"/>
      <c r="AP16" s="404"/>
      <c r="AQ16" s="404"/>
      <c r="AR16" s="404"/>
      <c r="AS16" s="404"/>
      <c r="AT16" s="405"/>
      <c r="AU16" s="487"/>
      <c r="AV16" s="488"/>
      <c r="AW16" s="488"/>
      <c r="AX16" s="488"/>
      <c r="AY16" s="410" t="s">
        <v>151</v>
      </c>
      <c r="AZ16" s="411"/>
      <c r="BA16" s="411"/>
      <c r="BB16" s="411"/>
      <c r="BC16" s="411"/>
      <c r="BD16" s="411"/>
      <c r="BE16" s="411"/>
      <c r="BF16" s="411"/>
      <c r="BG16" s="411"/>
      <c r="BH16" s="411"/>
      <c r="BI16" s="411"/>
      <c r="BJ16" s="411"/>
      <c r="BK16" s="411"/>
      <c r="BL16" s="411"/>
      <c r="BM16" s="412"/>
      <c r="BN16" s="430">
        <v>7099948</v>
      </c>
      <c r="BO16" s="431"/>
      <c r="BP16" s="431"/>
      <c r="BQ16" s="431"/>
      <c r="BR16" s="431"/>
      <c r="BS16" s="431"/>
      <c r="BT16" s="431"/>
      <c r="BU16" s="432"/>
      <c r="BV16" s="430">
        <v>6859780</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x14ac:dyDescent="0.2">
      <c r="A17" s="187"/>
      <c r="B17" s="552"/>
      <c r="C17" s="553"/>
      <c r="D17" s="553"/>
      <c r="E17" s="553"/>
      <c r="F17" s="553"/>
      <c r="G17" s="553"/>
      <c r="H17" s="553"/>
      <c r="I17" s="553"/>
      <c r="J17" s="553"/>
      <c r="K17" s="554"/>
      <c r="L17" s="202"/>
      <c r="M17" s="515" t="s">
        <v>152</v>
      </c>
      <c r="N17" s="516"/>
      <c r="O17" s="516"/>
      <c r="P17" s="516"/>
      <c r="Q17" s="517"/>
      <c r="R17" s="518" t="s">
        <v>153</v>
      </c>
      <c r="S17" s="519"/>
      <c r="T17" s="519"/>
      <c r="U17" s="519"/>
      <c r="V17" s="520"/>
      <c r="W17" s="521" t="s">
        <v>154</v>
      </c>
      <c r="X17" s="443"/>
      <c r="Y17" s="443"/>
      <c r="Z17" s="443"/>
      <c r="AA17" s="443"/>
      <c r="AB17" s="444"/>
      <c r="AC17" s="406">
        <v>9433</v>
      </c>
      <c r="AD17" s="407"/>
      <c r="AE17" s="407"/>
      <c r="AF17" s="407"/>
      <c r="AG17" s="408"/>
      <c r="AH17" s="406">
        <v>9274</v>
      </c>
      <c r="AI17" s="407"/>
      <c r="AJ17" s="407"/>
      <c r="AK17" s="407"/>
      <c r="AL17" s="409"/>
      <c r="AM17" s="499"/>
      <c r="AN17" s="404"/>
      <c r="AO17" s="404"/>
      <c r="AP17" s="404"/>
      <c r="AQ17" s="404"/>
      <c r="AR17" s="404"/>
      <c r="AS17" s="404"/>
      <c r="AT17" s="405"/>
      <c r="AU17" s="487"/>
      <c r="AV17" s="488"/>
      <c r="AW17" s="488"/>
      <c r="AX17" s="488"/>
      <c r="AY17" s="410" t="s">
        <v>155</v>
      </c>
      <c r="AZ17" s="411"/>
      <c r="BA17" s="411"/>
      <c r="BB17" s="411"/>
      <c r="BC17" s="411"/>
      <c r="BD17" s="411"/>
      <c r="BE17" s="411"/>
      <c r="BF17" s="411"/>
      <c r="BG17" s="411"/>
      <c r="BH17" s="411"/>
      <c r="BI17" s="411"/>
      <c r="BJ17" s="411"/>
      <c r="BK17" s="411"/>
      <c r="BL17" s="411"/>
      <c r="BM17" s="412"/>
      <c r="BN17" s="430">
        <v>5352431</v>
      </c>
      <c r="BO17" s="431"/>
      <c r="BP17" s="431"/>
      <c r="BQ17" s="431"/>
      <c r="BR17" s="431"/>
      <c r="BS17" s="431"/>
      <c r="BT17" s="431"/>
      <c r="BU17" s="432"/>
      <c r="BV17" s="430">
        <v>5232319</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x14ac:dyDescent="0.2">
      <c r="A18" s="187"/>
      <c r="B18" s="492" t="s">
        <v>156</v>
      </c>
      <c r="C18" s="493"/>
      <c r="D18" s="493"/>
      <c r="E18" s="494"/>
      <c r="F18" s="494"/>
      <c r="G18" s="494"/>
      <c r="H18" s="494"/>
      <c r="I18" s="494"/>
      <c r="J18" s="494"/>
      <c r="K18" s="494"/>
      <c r="L18" s="495">
        <v>134.07</v>
      </c>
      <c r="M18" s="495"/>
      <c r="N18" s="495"/>
      <c r="O18" s="495"/>
      <c r="P18" s="495"/>
      <c r="Q18" s="495"/>
      <c r="R18" s="496"/>
      <c r="S18" s="496"/>
      <c r="T18" s="496"/>
      <c r="U18" s="496"/>
      <c r="V18" s="497"/>
      <c r="W18" s="511"/>
      <c r="X18" s="512"/>
      <c r="Y18" s="512"/>
      <c r="Z18" s="512"/>
      <c r="AA18" s="512"/>
      <c r="AB18" s="522"/>
      <c r="AC18" s="394">
        <v>59.9</v>
      </c>
      <c r="AD18" s="395"/>
      <c r="AE18" s="395"/>
      <c r="AF18" s="395"/>
      <c r="AG18" s="498"/>
      <c r="AH18" s="394">
        <v>57.7</v>
      </c>
      <c r="AI18" s="395"/>
      <c r="AJ18" s="395"/>
      <c r="AK18" s="395"/>
      <c r="AL18" s="396"/>
      <c r="AM18" s="499"/>
      <c r="AN18" s="404"/>
      <c r="AO18" s="404"/>
      <c r="AP18" s="404"/>
      <c r="AQ18" s="404"/>
      <c r="AR18" s="404"/>
      <c r="AS18" s="404"/>
      <c r="AT18" s="405"/>
      <c r="AU18" s="487"/>
      <c r="AV18" s="488"/>
      <c r="AW18" s="488"/>
      <c r="AX18" s="488"/>
      <c r="AY18" s="410" t="s">
        <v>157</v>
      </c>
      <c r="AZ18" s="411"/>
      <c r="BA18" s="411"/>
      <c r="BB18" s="411"/>
      <c r="BC18" s="411"/>
      <c r="BD18" s="411"/>
      <c r="BE18" s="411"/>
      <c r="BF18" s="411"/>
      <c r="BG18" s="411"/>
      <c r="BH18" s="411"/>
      <c r="BI18" s="411"/>
      <c r="BJ18" s="411"/>
      <c r="BK18" s="411"/>
      <c r="BL18" s="411"/>
      <c r="BM18" s="412"/>
      <c r="BN18" s="430">
        <v>7898998</v>
      </c>
      <c r="BO18" s="431"/>
      <c r="BP18" s="431"/>
      <c r="BQ18" s="431"/>
      <c r="BR18" s="431"/>
      <c r="BS18" s="431"/>
      <c r="BT18" s="431"/>
      <c r="BU18" s="432"/>
      <c r="BV18" s="430">
        <v>7794282</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x14ac:dyDescent="0.2">
      <c r="A19" s="187"/>
      <c r="B19" s="492" t="s">
        <v>158</v>
      </c>
      <c r="C19" s="493"/>
      <c r="D19" s="493"/>
      <c r="E19" s="494"/>
      <c r="F19" s="494"/>
      <c r="G19" s="494"/>
      <c r="H19" s="494"/>
      <c r="I19" s="494"/>
      <c r="J19" s="494"/>
      <c r="K19" s="494"/>
      <c r="L19" s="500">
        <v>216</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159</v>
      </c>
      <c r="AZ19" s="411"/>
      <c r="BA19" s="411"/>
      <c r="BB19" s="411"/>
      <c r="BC19" s="411"/>
      <c r="BD19" s="411"/>
      <c r="BE19" s="411"/>
      <c r="BF19" s="411"/>
      <c r="BG19" s="411"/>
      <c r="BH19" s="411"/>
      <c r="BI19" s="411"/>
      <c r="BJ19" s="411"/>
      <c r="BK19" s="411"/>
      <c r="BL19" s="411"/>
      <c r="BM19" s="412"/>
      <c r="BN19" s="430">
        <v>10148793</v>
      </c>
      <c r="BO19" s="431"/>
      <c r="BP19" s="431"/>
      <c r="BQ19" s="431"/>
      <c r="BR19" s="431"/>
      <c r="BS19" s="431"/>
      <c r="BT19" s="431"/>
      <c r="BU19" s="432"/>
      <c r="BV19" s="430">
        <v>9955030</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x14ac:dyDescent="0.2">
      <c r="A20" s="187"/>
      <c r="B20" s="492" t="s">
        <v>160</v>
      </c>
      <c r="C20" s="493"/>
      <c r="D20" s="493"/>
      <c r="E20" s="494"/>
      <c r="F20" s="494"/>
      <c r="G20" s="494"/>
      <c r="H20" s="494"/>
      <c r="I20" s="494"/>
      <c r="J20" s="494"/>
      <c r="K20" s="494"/>
      <c r="L20" s="500">
        <v>9726</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x14ac:dyDescent="0.15">
      <c r="A21" s="187"/>
      <c r="B21" s="489" t="s">
        <v>161</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x14ac:dyDescent="0.2">
      <c r="A22" s="187"/>
      <c r="B22" s="459" t="s">
        <v>162</v>
      </c>
      <c r="C22" s="460"/>
      <c r="D22" s="461"/>
      <c r="E22" s="468" t="s">
        <v>1</v>
      </c>
      <c r="F22" s="443"/>
      <c r="G22" s="443"/>
      <c r="H22" s="443"/>
      <c r="I22" s="443"/>
      <c r="J22" s="443"/>
      <c r="K22" s="444"/>
      <c r="L22" s="468" t="s">
        <v>163</v>
      </c>
      <c r="M22" s="443"/>
      <c r="N22" s="443"/>
      <c r="O22" s="443"/>
      <c r="P22" s="444"/>
      <c r="Q22" s="453" t="s">
        <v>164</v>
      </c>
      <c r="R22" s="454"/>
      <c r="S22" s="454"/>
      <c r="T22" s="454"/>
      <c r="U22" s="454"/>
      <c r="V22" s="469"/>
      <c r="W22" s="471" t="s">
        <v>165</v>
      </c>
      <c r="X22" s="460"/>
      <c r="Y22" s="461"/>
      <c r="Z22" s="468" t="s">
        <v>1</v>
      </c>
      <c r="AA22" s="443"/>
      <c r="AB22" s="443"/>
      <c r="AC22" s="443"/>
      <c r="AD22" s="443"/>
      <c r="AE22" s="443"/>
      <c r="AF22" s="443"/>
      <c r="AG22" s="444"/>
      <c r="AH22" s="442" t="s">
        <v>166</v>
      </c>
      <c r="AI22" s="443"/>
      <c r="AJ22" s="443"/>
      <c r="AK22" s="443"/>
      <c r="AL22" s="444"/>
      <c r="AM22" s="442" t="s">
        <v>167</v>
      </c>
      <c r="AN22" s="448"/>
      <c r="AO22" s="448"/>
      <c r="AP22" s="448"/>
      <c r="AQ22" s="448"/>
      <c r="AR22" s="449"/>
      <c r="AS22" s="453" t="s">
        <v>164</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x14ac:dyDescent="0.15">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168</v>
      </c>
      <c r="AZ23" s="423"/>
      <c r="BA23" s="423"/>
      <c r="BB23" s="423"/>
      <c r="BC23" s="423"/>
      <c r="BD23" s="423"/>
      <c r="BE23" s="423"/>
      <c r="BF23" s="423"/>
      <c r="BG23" s="423"/>
      <c r="BH23" s="423"/>
      <c r="BI23" s="423"/>
      <c r="BJ23" s="423"/>
      <c r="BK23" s="423"/>
      <c r="BL23" s="423"/>
      <c r="BM23" s="424"/>
      <c r="BN23" s="430">
        <v>18656146</v>
      </c>
      <c r="BO23" s="431"/>
      <c r="BP23" s="431"/>
      <c r="BQ23" s="431"/>
      <c r="BR23" s="431"/>
      <c r="BS23" s="431"/>
      <c r="BT23" s="431"/>
      <c r="BU23" s="432"/>
      <c r="BV23" s="430">
        <v>18000454</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x14ac:dyDescent="0.2">
      <c r="A24" s="187"/>
      <c r="B24" s="462"/>
      <c r="C24" s="463"/>
      <c r="D24" s="464"/>
      <c r="E24" s="403" t="s">
        <v>169</v>
      </c>
      <c r="F24" s="404"/>
      <c r="G24" s="404"/>
      <c r="H24" s="404"/>
      <c r="I24" s="404"/>
      <c r="J24" s="404"/>
      <c r="K24" s="405"/>
      <c r="L24" s="406">
        <v>1</v>
      </c>
      <c r="M24" s="407"/>
      <c r="N24" s="407"/>
      <c r="O24" s="407"/>
      <c r="P24" s="408"/>
      <c r="Q24" s="406">
        <v>8300</v>
      </c>
      <c r="R24" s="407"/>
      <c r="S24" s="407"/>
      <c r="T24" s="407"/>
      <c r="U24" s="407"/>
      <c r="V24" s="408"/>
      <c r="W24" s="472"/>
      <c r="X24" s="463"/>
      <c r="Y24" s="464"/>
      <c r="Z24" s="403" t="s">
        <v>170</v>
      </c>
      <c r="AA24" s="404"/>
      <c r="AB24" s="404"/>
      <c r="AC24" s="404"/>
      <c r="AD24" s="404"/>
      <c r="AE24" s="404"/>
      <c r="AF24" s="404"/>
      <c r="AG24" s="405"/>
      <c r="AH24" s="406">
        <v>236</v>
      </c>
      <c r="AI24" s="407"/>
      <c r="AJ24" s="407"/>
      <c r="AK24" s="407"/>
      <c r="AL24" s="408"/>
      <c r="AM24" s="406">
        <v>674488</v>
      </c>
      <c r="AN24" s="407"/>
      <c r="AO24" s="407"/>
      <c r="AP24" s="407"/>
      <c r="AQ24" s="407"/>
      <c r="AR24" s="408"/>
      <c r="AS24" s="406">
        <v>2858</v>
      </c>
      <c r="AT24" s="407"/>
      <c r="AU24" s="407"/>
      <c r="AV24" s="407"/>
      <c r="AW24" s="407"/>
      <c r="AX24" s="409"/>
      <c r="AY24" s="397" t="s">
        <v>171</v>
      </c>
      <c r="AZ24" s="398"/>
      <c r="BA24" s="398"/>
      <c r="BB24" s="398"/>
      <c r="BC24" s="398"/>
      <c r="BD24" s="398"/>
      <c r="BE24" s="398"/>
      <c r="BF24" s="398"/>
      <c r="BG24" s="398"/>
      <c r="BH24" s="398"/>
      <c r="BI24" s="398"/>
      <c r="BJ24" s="398"/>
      <c r="BK24" s="398"/>
      <c r="BL24" s="398"/>
      <c r="BM24" s="399"/>
      <c r="BN24" s="430">
        <v>11642845</v>
      </c>
      <c r="BO24" s="431"/>
      <c r="BP24" s="431"/>
      <c r="BQ24" s="431"/>
      <c r="BR24" s="431"/>
      <c r="BS24" s="431"/>
      <c r="BT24" s="431"/>
      <c r="BU24" s="432"/>
      <c r="BV24" s="430">
        <v>11577636</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x14ac:dyDescent="0.15">
      <c r="A25" s="187"/>
      <c r="B25" s="462"/>
      <c r="C25" s="463"/>
      <c r="D25" s="464"/>
      <c r="E25" s="403" t="s">
        <v>172</v>
      </c>
      <c r="F25" s="404"/>
      <c r="G25" s="404"/>
      <c r="H25" s="404"/>
      <c r="I25" s="404"/>
      <c r="J25" s="404"/>
      <c r="K25" s="405"/>
      <c r="L25" s="406">
        <v>1</v>
      </c>
      <c r="M25" s="407"/>
      <c r="N25" s="407"/>
      <c r="O25" s="407"/>
      <c r="P25" s="408"/>
      <c r="Q25" s="406">
        <v>7100</v>
      </c>
      <c r="R25" s="407"/>
      <c r="S25" s="407"/>
      <c r="T25" s="407"/>
      <c r="U25" s="407"/>
      <c r="V25" s="408"/>
      <c r="W25" s="472"/>
      <c r="X25" s="463"/>
      <c r="Y25" s="464"/>
      <c r="Z25" s="403" t="s">
        <v>173</v>
      </c>
      <c r="AA25" s="404"/>
      <c r="AB25" s="404"/>
      <c r="AC25" s="404"/>
      <c r="AD25" s="404"/>
      <c r="AE25" s="404"/>
      <c r="AF25" s="404"/>
      <c r="AG25" s="405"/>
      <c r="AH25" s="406" t="s">
        <v>128</v>
      </c>
      <c r="AI25" s="407"/>
      <c r="AJ25" s="407"/>
      <c r="AK25" s="407"/>
      <c r="AL25" s="408"/>
      <c r="AM25" s="406" t="s">
        <v>128</v>
      </c>
      <c r="AN25" s="407"/>
      <c r="AO25" s="407"/>
      <c r="AP25" s="407"/>
      <c r="AQ25" s="407"/>
      <c r="AR25" s="408"/>
      <c r="AS25" s="406" t="s">
        <v>128</v>
      </c>
      <c r="AT25" s="407"/>
      <c r="AU25" s="407"/>
      <c r="AV25" s="407"/>
      <c r="AW25" s="407"/>
      <c r="AX25" s="409"/>
      <c r="AY25" s="422" t="s">
        <v>174</v>
      </c>
      <c r="AZ25" s="423"/>
      <c r="BA25" s="423"/>
      <c r="BB25" s="423"/>
      <c r="BC25" s="423"/>
      <c r="BD25" s="423"/>
      <c r="BE25" s="423"/>
      <c r="BF25" s="423"/>
      <c r="BG25" s="423"/>
      <c r="BH25" s="423"/>
      <c r="BI25" s="423"/>
      <c r="BJ25" s="423"/>
      <c r="BK25" s="423"/>
      <c r="BL25" s="423"/>
      <c r="BM25" s="424"/>
      <c r="BN25" s="425">
        <v>3680407</v>
      </c>
      <c r="BO25" s="426"/>
      <c r="BP25" s="426"/>
      <c r="BQ25" s="426"/>
      <c r="BR25" s="426"/>
      <c r="BS25" s="426"/>
      <c r="BT25" s="426"/>
      <c r="BU25" s="427"/>
      <c r="BV25" s="425">
        <v>4248074</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x14ac:dyDescent="0.15">
      <c r="A26" s="187"/>
      <c r="B26" s="462"/>
      <c r="C26" s="463"/>
      <c r="D26" s="464"/>
      <c r="E26" s="403" t="s">
        <v>175</v>
      </c>
      <c r="F26" s="404"/>
      <c r="G26" s="404"/>
      <c r="H26" s="404"/>
      <c r="I26" s="404"/>
      <c r="J26" s="404"/>
      <c r="K26" s="405"/>
      <c r="L26" s="406">
        <v>1</v>
      </c>
      <c r="M26" s="407"/>
      <c r="N26" s="407"/>
      <c r="O26" s="407"/>
      <c r="P26" s="408"/>
      <c r="Q26" s="406">
        <v>6100</v>
      </c>
      <c r="R26" s="407"/>
      <c r="S26" s="407"/>
      <c r="T26" s="407"/>
      <c r="U26" s="407"/>
      <c r="V26" s="408"/>
      <c r="W26" s="472"/>
      <c r="X26" s="463"/>
      <c r="Y26" s="464"/>
      <c r="Z26" s="403" t="s">
        <v>176</v>
      </c>
      <c r="AA26" s="485"/>
      <c r="AB26" s="485"/>
      <c r="AC26" s="485"/>
      <c r="AD26" s="485"/>
      <c r="AE26" s="485"/>
      <c r="AF26" s="485"/>
      <c r="AG26" s="486"/>
      <c r="AH26" s="406">
        <v>3</v>
      </c>
      <c r="AI26" s="407"/>
      <c r="AJ26" s="407"/>
      <c r="AK26" s="407"/>
      <c r="AL26" s="408"/>
      <c r="AM26" s="406">
        <v>7905</v>
      </c>
      <c r="AN26" s="407"/>
      <c r="AO26" s="407"/>
      <c r="AP26" s="407"/>
      <c r="AQ26" s="407"/>
      <c r="AR26" s="408"/>
      <c r="AS26" s="406">
        <v>2635</v>
      </c>
      <c r="AT26" s="407"/>
      <c r="AU26" s="407"/>
      <c r="AV26" s="407"/>
      <c r="AW26" s="407"/>
      <c r="AX26" s="409"/>
      <c r="AY26" s="439" t="s">
        <v>177</v>
      </c>
      <c r="AZ26" s="440"/>
      <c r="BA26" s="440"/>
      <c r="BB26" s="440"/>
      <c r="BC26" s="440"/>
      <c r="BD26" s="440"/>
      <c r="BE26" s="440"/>
      <c r="BF26" s="440"/>
      <c r="BG26" s="440"/>
      <c r="BH26" s="440"/>
      <c r="BI26" s="440"/>
      <c r="BJ26" s="440"/>
      <c r="BK26" s="440"/>
      <c r="BL26" s="440"/>
      <c r="BM26" s="441"/>
      <c r="BN26" s="430" t="s">
        <v>128</v>
      </c>
      <c r="BO26" s="431"/>
      <c r="BP26" s="431"/>
      <c r="BQ26" s="431"/>
      <c r="BR26" s="431"/>
      <c r="BS26" s="431"/>
      <c r="BT26" s="431"/>
      <c r="BU26" s="432"/>
      <c r="BV26" s="430" t="s">
        <v>136</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x14ac:dyDescent="0.2">
      <c r="A27" s="187"/>
      <c r="B27" s="462"/>
      <c r="C27" s="463"/>
      <c r="D27" s="464"/>
      <c r="E27" s="403" t="s">
        <v>178</v>
      </c>
      <c r="F27" s="404"/>
      <c r="G27" s="404"/>
      <c r="H27" s="404"/>
      <c r="I27" s="404"/>
      <c r="J27" s="404"/>
      <c r="K27" s="405"/>
      <c r="L27" s="406">
        <v>1</v>
      </c>
      <c r="M27" s="407"/>
      <c r="N27" s="407"/>
      <c r="O27" s="407"/>
      <c r="P27" s="408"/>
      <c r="Q27" s="406">
        <v>4450</v>
      </c>
      <c r="R27" s="407"/>
      <c r="S27" s="407"/>
      <c r="T27" s="407"/>
      <c r="U27" s="407"/>
      <c r="V27" s="408"/>
      <c r="W27" s="472"/>
      <c r="X27" s="463"/>
      <c r="Y27" s="464"/>
      <c r="Z27" s="403" t="s">
        <v>179</v>
      </c>
      <c r="AA27" s="404"/>
      <c r="AB27" s="404"/>
      <c r="AC27" s="404"/>
      <c r="AD27" s="404"/>
      <c r="AE27" s="404"/>
      <c r="AF27" s="404"/>
      <c r="AG27" s="405"/>
      <c r="AH27" s="406" t="s">
        <v>180</v>
      </c>
      <c r="AI27" s="407"/>
      <c r="AJ27" s="407"/>
      <c r="AK27" s="407"/>
      <c r="AL27" s="408"/>
      <c r="AM27" s="406" t="s">
        <v>136</v>
      </c>
      <c r="AN27" s="407"/>
      <c r="AO27" s="407"/>
      <c r="AP27" s="407"/>
      <c r="AQ27" s="407"/>
      <c r="AR27" s="408"/>
      <c r="AS27" s="406" t="s">
        <v>136</v>
      </c>
      <c r="AT27" s="407"/>
      <c r="AU27" s="407"/>
      <c r="AV27" s="407"/>
      <c r="AW27" s="407"/>
      <c r="AX27" s="409"/>
      <c r="AY27" s="436" t="s">
        <v>181</v>
      </c>
      <c r="AZ27" s="437"/>
      <c r="BA27" s="437"/>
      <c r="BB27" s="437"/>
      <c r="BC27" s="437"/>
      <c r="BD27" s="437"/>
      <c r="BE27" s="437"/>
      <c r="BF27" s="437"/>
      <c r="BG27" s="437"/>
      <c r="BH27" s="437"/>
      <c r="BI27" s="437"/>
      <c r="BJ27" s="437"/>
      <c r="BK27" s="437"/>
      <c r="BL27" s="437"/>
      <c r="BM27" s="438"/>
      <c r="BN27" s="433">
        <v>456239</v>
      </c>
      <c r="BO27" s="434"/>
      <c r="BP27" s="434"/>
      <c r="BQ27" s="434"/>
      <c r="BR27" s="434"/>
      <c r="BS27" s="434"/>
      <c r="BT27" s="434"/>
      <c r="BU27" s="435"/>
      <c r="BV27" s="433">
        <v>456230</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x14ac:dyDescent="0.15">
      <c r="A28" s="187"/>
      <c r="B28" s="462"/>
      <c r="C28" s="463"/>
      <c r="D28" s="464"/>
      <c r="E28" s="403" t="s">
        <v>182</v>
      </c>
      <c r="F28" s="404"/>
      <c r="G28" s="404"/>
      <c r="H28" s="404"/>
      <c r="I28" s="404"/>
      <c r="J28" s="404"/>
      <c r="K28" s="405"/>
      <c r="L28" s="406">
        <v>1</v>
      </c>
      <c r="M28" s="407"/>
      <c r="N28" s="407"/>
      <c r="O28" s="407"/>
      <c r="P28" s="408"/>
      <c r="Q28" s="406">
        <v>3900</v>
      </c>
      <c r="R28" s="407"/>
      <c r="S28" s="407"/>
      <c r="T28" s="407"/>
      <c r="U28" s="407"/>
      <c r="V28" s="408"/>
      <c r="W28" s="472"/>
      <c r="X28" s="463"/>
      <c r="Y28" s="464"/>
      <c r="Z28" s="403" t="s">
        <v>183</v>
      </c>
      <c r="AA28" s="404"/>
      <c r="AB28" s="404"/>
      <c r="AC28" s="404"/>
      <c r="AD28" s="404"/>
      <c r="AE28" s="404"/>
      <c r="AF28" s="404"/>
      <c r="AG28" s="405"/>
      <c r="AH28" s="406" t="s">
        <v>136</v>
      </c>
      <c r="AI28" s="407"/>
      <c r="AJ28" s="407"/>
      <c r="AK28" s="407"/>
      <c r="AL28" s="408"/>
      <c r="AM28" s="406" t="s">
        <v>137</v>
      </c>
      <c r="AN28" s="407"/>
      <c r="AO28" s="407"/>
      <c r="AP28" s="407"/>
      <c r="AQ28" s="407"/>
      <c r="AR28" s="408"/>
      <c r="AS28" s="406" t="s">
        <v>136</v>
      </c>
      <c r="AT28" s="407"/>
      <c r="AU28" s="407"/>
      <c r="AV28" s="407"/>
      <c r="AW28" s="407"/>
      <c r="AX28" s="409"/>
      <c r="AY28" s="413" t="s">
        <v>184</v>
      </c>
      <c r="AZ28" s="414"/>
      <c r="BA28" s="414"/>
      <c r="BB28" s="415"/>
      <c r="BC28" s="422" t="s">
        <v>48</v>
      </c>
      <c r="BD28" s="423"/>
      <c r="BE28" s="423"/>
      <c r="BF28" s="423"/>
      <c r="BG28" s="423"/>
      <c r="BH28" s="423"/>
      <c r="BI28" s="423"/>
      <c r="BJ28" s="423"/>
      <c r="BK28" s="423"/>
      <c r="BL28" s="423"/>
      <c r="BM28" s="424"/>
      <c r="BN28" s="425">
        <v>512679</v>
      </c>
      <c r="BO28" s="426"/>
      <c r="BP28" s="426"/>
      <c r="BQ28" s="426"/>
      <c r="BR28" s="426"/>
      <c r="BS28" s="426"/>
      <c r="BT28" s="426"/>
      <c r="BU28" s="427"/>
      <c r="BV28" s="425">
        <v>416363</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x14ac:dyDescent="0.15">
      <c r="A29" s="187"/>
      <c r="B29" s="462"/>
      <c r="C29" s="463"/>
      <c r="D29" s="464"/>
      <c r="E29" s="403" t="s">
        <v>185</v>
      </c>
      <c r="F29" s="404"/>
      <c r="G29" s="404"/>
      <c r="H29" s="404"/>
      <c r="I29" s="404"/>
      <c r="J29" s="404"/>
      <c r="K29" s="405"/>
      <c r="L29" s="406">
        <v>14</v>
      </c>
      <c r="M29" s="407"/>
      <c r="N29" s="407"/>
      <c r="O29" s="407"/>
      <c r="P29" s="408"/>
      <c r="Q29" s="406">
        <v>3600</v>
      </c>
      <c r="R29" s="407"/>
      <c r="S29" s="407"/>
      <c r="T29" s="407"/>
      <c r="U29" s="407"/>
      <c r="V29" s="408"/>
      <c r="W29" s="473"/>
      <c r="X29" s="474"/>
      <c r="Y29" s="475"/>
      <c r="Z29" s="403" t="s">
        <v>186</v>
      </c>
      <c r="AA29" s="404"/>
      <c r="AB29" s="404"/>
      <c r="AC29" s="404"/>
      <c r="AD29" s="404"/>
      <c r="AE29" s="404"/>
      <c r="AF29" s="404"/>
      <c r="AG29" s="405"/>
      <c r="AH29" s="406">
        <v>236</v>
      </c>
      <c r="AI29" s="407"/>
      <c r="AJ29" s="407"/>
      <c r="AK29" s="407"/>
      <c r="AL29" s="408"/>
      <c r="AM29" s="406">
        <v>674488</v>
      </c>
      <c r="AN29" s="407"/>
      <c r="AO29" s="407"/>
      <c r="AP29" s="407"/>
      <c r="AQ29" s="407"/>
      <c r="AR29" s="408"/>
      <c r="AS29" s="406">
        <v>2858</v>
      </c>
      <c r="AT29" s="407"/>
      <c r="AU29" s="407"/>
      <c r="AV29" s="407"/>
      <c r="AW29" s="407"/>
      <c r="AX29" s="409"/>
      <c r="AY29" s="416"/>
      <c r="AZ29" s="417"/>
      <c r="BA29" s="417"/>
      <c r="BB29" s="418"/>
      <c r="BC29" s="410" t="s">
        <v>187</v>
      </c>
      <c r="BD29" s="411"/>
      <c r="BE29" s="411"/>
      <c r="BF29" s="411"/>
      <c r="BG29" s="411"/>
      <c r="BH29" s="411"/>
      <c r="BI29" s="411"/>
      <c r="BJ29" s="411"/>
      <c r="BK29" s="411"/>
      <c r="BL29" s="411"/>
      <c r="BM29" s="412"/>
      <c r="BN29" s="430">
        <v>25535</v>
      </c>
      <c r="BO29" s="431"/>
      <c r="BP29" s="431"/>
      <c r="BQ29" s="431"/>
      <c r="BR29" s="431"/>
      <c r="BS29" s="431"/>
      <c r="BT29" s="431"/>
      <c r="BU29" s="432"/>
      <c r="BV29" s="430">
        <v>25530</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x14ac:dyDescent="0.2">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188</v>
      </c>
      <c r="X30" s="483"/>
      <c r="Y30" s="483"/>
      <c r="Z30" s="483"/>
      <c r="AA30" s="483"/>
      <c r="AB30" s="483"/>
      <c r="AC30" s="483"/>
      <c r="AD30" s="483"/>
      <c r="AE30" s="483"/>
      <c r="AF30" s="483"/>
      <c r="AG30" s="484"/>
      <c r="AH30" s="394">
        <v>95.2</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50</v>
      </c>
      <c r="BD30" s="398"/>
      <c r="BE30" s="398"/>
      <c r="BF30" s="398"/>
      <c r="BG30" s="398"/>
      <c r="BH30" s="398"/>
      <c r="BI30" s="398"/>
      <c r="BJ30" s="398"/>
      <c r="BK30" s="398"/>
      <c r="BL30" s="398"/>
      <c r="BM30" s="399"/>
      <c r="BN30" s="433">
        <v>241953</v>
      </c>
      <c r="BO30" s="434"/>
      <c r="BP30" s="434"/>
      <c r="BQ30" s="434"/>
      <c r="BR30" s="434"/>
      <c r="BS30" s="434"/>
      <c r="BT30" s="434"/>
      <c r="BU30" s="435"/>
      <c r="BV30" s="433">
        <v>385828</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3" t="s">
        <v>195</v>
      </c>
      <c r="D33" s="393"/>
      <c r="E33" s="392" t="s">
        <v>196</v>
      </c>
      <c r="F33" s="392"/>
      <c r="G33" s="392"/>
      <c r="H33" s="392"/>
      <c r="I33" s="392"/>
      <c r="J33" s="392"/>
      <c r="K33" s="392"/>
      <c r="L33" s="392"/>
      <c r="M33" s="392"/>
      <c r="N33" s="392"/>
      <c r="O33" s="392"/>
      <c r="P33" s="392"/>
      <c r="Q33" s="392"/>
      <c r="R33" s="392"/>
      <c r="S33" s="392"/>
      <c r="T33" s="216"/>
      <c r="U33" s="393" t="s">
        <v>195</v>
      </c>
      <c r="V33" s="393"/>
      <c r="W33" s="392" t="s">
        <v>197</v>
      </c>
      <c r="X33" s="392"/>
      <c r="Y33" s="392"/>
      <c r="Z33" s="392"/>
      <c r="AA33" s="392"/>
      <c r="AB33" s="392"/>
      <c r="AC33" s="392"/>
      <c r="AD33" s="392"/>
      <c r="AE33" s="392"/>
      <c r="AF33" s="392"/>
      <c r="AG33" s="392"/>
      <c r="AH33" s="392"/>
      <c r="AI33" s="392"/>
      <c r="AJ33" s="392"/>
      <c r="AK33" s="392"/>
      <c r="AL33" s="216"/>
      <c r="AM33" s="393" t="s">
        <v>195</v>
      </c>
      <c r="AN33" s="393"/>
      <c r="AO33" s="392" t="s">
        <v>197</v>
      </c>
      <c r="AP33" s="392"/>
      <c r="AQ33" s="392"/>
      <c r="AR33" s="392"/>
      <c r="AS33" s="392"/>
      <c r="AT33" s="392"/>
      <c r="AU33" s="392"/>
      <c r="AV33" s="392"/>
      <c r="AW33" s="392"/>
      <c r="AX33" s="392"/>
      <c r="AY33" s="392"/>
      <c r="AZ33" s="392"/>
      <c r="BA33" s="392"/>
      <c r="BB33" s="392"/>
      <c r="BC33" s="392"/>
      <c r="BD33" s="217"/>
      <c r="BE33" s="392" t="s">
        <v>198</v>
      </c>
      <c r="BF33" s="392"/>
      <c r="BG33" s="392" t="s">
        <v>199</v>
      </c>
      <c r="BH33" s="392"/>
      <c r="BI33" s="392"/>
      <c r="BJ33" s="392"/>
      <c r="BK33" s="392"/>
      <c r="BL33" s="392"/>
      <c r="BM33" s="392"/>
      <c r="BN33" s="392"/>
      <c r="BO33" s="392"/>
      <c r="BP33" s="392"/>
      <c r="BQ33" s="392"/>
      <c r="BR33" s="392"/>
      <c r="BS33" s="392"/>
      <c r="BT33" s="392"/>
      <c r="BU33" s="392"/>
      <c r="BV33" s="217"/>
      <c r="BW33" s="393" t="s">
        <v>198</v>
      </c>
      <c r="BX33" s="393"/>
      <c r="BY33" s="392" t="s">
        <v>200</v>
      </c>
      <c r="BZ33" s="392"/>
      <c r="CA33" s="392"/>
      <c r="CB33" s="392"/>
      <c r="CC33" s="392"/>
      <c r="CD33" s="392"/>
      <c r="CE33" s="392"/>
      <c r="CF33" s="392"/>
      <c r="CG33" s="392"/>
      <c r="CH33" s="392"/>
      <c r="CI33" s="392"/>
      <c r="CJ33" s="392"/>
      <c r="CK33" s="392"/>
      <c r="CL33" s="392"/>
      <c r="CM33" s="392"/>
      <c r="CN33" s="216"/>
      <c r="CO33" s="393" t="s">
        <v>195</v>
      </c>
      <c r="CP33" s="393"/>
      <c r="CQ33" s="392" t="s">
        <v>201</v>
      </c>
      <c r="CR33" s="392"/>
      <c r="CS33" s="392"/>
      <c r="CT33" s="392"/>
      <c r="CU33" s="392"/>
      <c r="CV33" s="392"/>
      <c r="CW33" s="392"/>
      <c r="CX33" s="392"/>
      <c r="CY33" s="392"/>
      <c r="CZ33" s="392"/>
      <c r="DA33" s="392"/>
      <c r="DB33" s="392"/>
      <c r="DC33" s="392"/>
      <c r="DD33" s="392"/>
      <c r="DE33" s="392"/>
      <c r="DF33" s="216"/>
      <c r="DG33" s="391" t="s">
        <v>202</v>
      </c>
      <c r="DH33" s="391"/>
      <c r="DI33" s="218"/>
      <c r="DJ33" s="186"/>
      <c r="DK33" s="186"/>
      <c r="DL33" s="186"/>
      <c r="DM33" s="186"/>
      <c r="DN33" s="186"/>
      <c r="DO33" s="186"/>
    </row>
    <row r="34" spans="1:119" ht="32.25" customHeight="1" x14ac:dyDescent="0.15">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3</v>
      </c>
      <c r="V34" s="389"/>
      <c r="W34" s="388" t="str">
        <f>IF('各会計、関係団体の財政状況及び健全化判断比率'!B28="","",'各会計、関係団体の財政状況及び健全化判断比率'!B28)</f>
        <v>国民健康保険事業特別会計</v>
      </c>
      <c r="X34" s="388"/>
      <c r="Y34" s="388"/>
      <c r="Z34" s="388"/>
      <c r="AA34" s="388"/>
      <c r="AB34" s="388"/>
      <c r="AC34" s="388"/>
      <c r="AD34" s="388"/>
      <c r="AE34" s="388"/>
      <c r="AF34" s="388"/>
      <c r="AG34" s="388"/>
      <c r="AH34" s="388"/>
      <c r="AI34" s="388"/>
      <c r="AJ34" s="388"/>
      <c r="AK34" s="388"/>
      <c r="AL34" s="214"/>
      <c r="AM34" s="389">
        <f>IF(AO34="","",MAX(C34:D43,U34:V43)+1)</f>
        <v>5</v>
      </c>
      <c r="AN34" s="389"/>
      <c r="AO34" s="388" t="str">
        <f>IF('各会計、関係団体の財政状況及び健全化判断比率'!B30="","",'各会計、関係団体の財政状況及び健全化判断比率'!B30)</f>
        <v>水道事業会計</v>
      </c>
      <c r="AP34" s="388"/>
      <c r="AQ34" s="388"/>
      <c r="AR34" s="388"/>
      <c r="AS34" s="388"/>
      <c r="AT34" s="388"/>
      <c r="AU34" s="388"/>
      <c r="AV34" s="388"/>
      <c r="AW34" s="388"/>
      <c r="AX34" s="388"/>
      <c r="AY34" s="388"/>
      <c r="AZ34" s="388"/>
      <c r="BA34" s="388"/>
      <c r="BB34" s="388"/>
      <c r="BC34" s="388"/>
      <c r="BD34" s="214"/>
      <c r="BE34" s="389">
        <f>IF(BG34="","",MAX(C34:D43,U34:V43,AM34:AN43)+1)</f>
        <v>7</v>
      </c>
      <c r="BF34" s="389"/>
      <c r="BG34" s="388" t="str">
        <f>IF('各会計、関係団体の財政状況及び健全化判断比率'!B32="","",'各会計、関係団体の財政状況及び健全化判断比率'!B32)</f>
        <v>東部産業団地事業特別会計</v>
      </c>
      <c r="BH34" s="388"/>
      <c r="BI34" s="388"/>
      <c r="BJ34" s="388"/>
      <c r="BK34" s="388"/>
      <c r="BL34" s="388"/>
      <c r="BM34" s="388"/>
      <c r="BN34" s="388"/>
      <c r="BO34" s="388"/>
      <c r="BP34" s="388"/>
      <c r="BQ34" s="388"/>
      <c r="BR34" s="388"/>
      <c r="BS34" s="388"/>
      <c r="BT34" s="388"/>
      <c r="BU34" s="388"/>
      <c r="BV34" s="214"/>
      <c r="BW34" s="389">
        <f>IF(BY34="","",MAX(C34:D43,U34:V43,AM34:AN43,BE34:BF43)+1)</f>
        <v>8</v>
      </c>
      <c r="BX34" s="389"/>
      <c r="BY34" s="388" t="str">
        <f>IF('各会計、関係団体の財政状況及び健全化判断比率'!B68="","",'各会計、関係団体の財政状況及び健全化判断比率'!B68)</f>
        <v>砺波地方衛生施設組合</v>
      </c>
      <c r="BZ34" s="388"/>
      <c r="CA34" s="388"/>
      <c r="CB34" s="388"/>
      <c r="CC34" s="388"/>
      <c r="CD34" s="388"/>
      <c r="CE34" s="388"/>
      <c r="CF34" s="388"/>
      <c r="CG34" s="388"/>
      <c r="CH34" s="388"/>
      <c r="CI34" s="388"/>
      <c r="CJ34" s="388"/>
      <c r="CK34" s="388"/>
      <c r="CL34" s="388"/>
      <c r="CM34" s="388"/>
      <c r="CN34" s="214"/>
      <c r="CO34" s="389">
        <f>IF(CQ34="","",MAX(C34:D43,U34:V43,AM34:AN43,BE34:BF43,BW34:BX43)+1)</f>
        <v>16</v>
      </c>
      <c r="CP34" s="389"/>
      <c r="CQ34" s="388" t="str">
        <f>IF('各会計、関係団体の財政状況及び健全化判断比率'!BS7="","",'各会計、関係団体の財政状況及び健全化判断比率'!BS7)</f>
        <v>公益財団法人クロスランドおやべ</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
      </c>
      <c r="DH34" s="390"/>
      <c r="DI34" s="218"/>
      <c r="DJ34" s="186"/>
      <c r="DK34" s="186"/>
      <c r="DL34" s="186"/>
      <c r="DM34" s="186"/>
      <c r="DN34" s="186"/>
      <c r="DO34" s="186"/>
    </row>
    <row r="35" spans="1:119" ht="32.25" customHeight="1" x14ac:dyDescent="0.15">
      <c r="A35" s="187"/>
      <c r="B35" s="213"/>
      <c r="C35" s="389">
        <f>IF(E35="","",C34+1)</f>
        <v>2</v>
      </c>
      <c r="D35" s="389"/>
      <c r="E35" s="388" t="str">
        <f>IF('各会計、関係団体の財政状況及び健全化判断比率'!B8="","",'各会計、関係団体の財政状況及び健全化判断比率'!B8)</f>
        <v>公共用地先行取得事業特別会計</v>
      </c>
      <c r="F35" s="388"/>
      <c r="G35" s="388"/>
      <c r="H35" s="388"/>
      <c r="I35" s="388"/>
      <c r="J35" s="388"/>
      <c r="K35" s="388"/>
      <c r="L35" s="388"/>
      <c r="M35" s="388"/>
      <c r="N35" s="388"/>
      <c r="O35" s="388"/>
      <c r="P35" s="388"/>
      <c r="Q35" s="388"/>
      <c r="R35" s="388"/>
      <c r="S35" s="388"/>
      <c r="T35" s="214"/>
      <c r="U35" s="389">
        <f>IF(W35="","",U34+1)</f>
        <v>4</v>
      </c>
      <c r="V35" s="389"/>
      <c r="W35" s="388" t="str">
        <f>IF('各会計、関係団体の財政状況及び健全化判断比率'!B29="","",'各会計、関係団体の財政状況及び健全化判断比率'!B29)</f>
        <v>後期高齢者医療事業特別会計</v>
      </c>
      <c r="X35" s="388"/>
      <c r="Y35" s="388"/>
      <c r="Z35" s="388"/>
      <c r="AA35" s="388"/>
      <c r="AB35" s="388"/>
      <c r="AC35" s="388"/>
      <c r="AD35" s="388"/>
      <c r="AE35" s="388"/>
      <c r="AF35" s="388"/>
      <c r="AG35" s="388"/>
      <c r="AH35" s="388"/>
      <c r="AI35" s="388"/>
      <c r="AJ35" s="388"/>
      <c r="AK35" s="388"/>
      <c r="AL35" s="214"/>
      <c r="AM35" s="389">
        <f t="shared" ref="AM35:AM43" si="0">IF(AO35="","",AM34+1)</f>
        <v>6</v>
      </c>
      <c r="AN35" s="389"/>
      <c r="AO35" s="388" t="str">
        <f>IF('各会計、関係団体の財政状況及び健全化判断比率'!B31="","",'各会計、関係団体の財政状況及び健全化判断比率'!B31)</f>
        <v>下水道事業会計</v>
      </c>
      <c r="AP35" s="388"/>
      <c r="AQ35" s="388"/>
      <c r="AR35" s="388"/>
      <c r="AS35" s="388"/>
      <c r="AT35" s="388"/>
      <c r="AU35" s="388"/>
      <c r="AV35" s="388"/>
      <c r="AW35" s="388"/>
      <c r="AX35" s="388"/>
      <c r="AY35" s="388"/>
      <c r="AZ35" s="388"/>
      <c r="BA35" s="388"/>
      <c r="BB35" s="388"/>
      <c r="BC35" s="388"/>
      <c r="BD35" s="214"/>
      <c r="BE35" s="389" t="str">
        <f t="shared" ref="BE35:BE43" si="1">IF(BG35="","",BE34+1)</f>
        <v/>
      </c>
      <c r="BF35" s="389"/>
      <c r="BG35" s="388"/>
      <c r="BH35" s="388"/>
      <c r="BI35" s="388"/>
      <c r="BJ35" s="388"/>
      <c r="BK35" s="388"/>
      <c r="BL35" s="388"/>
      <c r="BM35" s="388"/>
      <c r="BN35" s="388"/>
      <c r="BO35" s="388"/>
      <c r="BP35" s="388"/>
      <c r="BQ35" s="388"/>
      <c r="BR35" s="388"/>
      <c r="BS35" s="388"/>
      <c r="BT35" s="388"/>
      <c r="BU35" s="388"/>
      <c r="BV35" s="214"/>
      <c r="BW35" s="389">
        <f t="shared" ref="BW35:BW43" si="2">IF(BY35="","",BW34+1)</f>
        <v>9</v>
      </c>
      <c r="BX35" s="389"/>
      <c r="BY35" s="388" t="str">
        <f>IF('各会計、関係団体の財政状況及び健全化判断比率'!B69="","",'各会計、関係団体の財政状況及び健全化判断比率'!B69)</f>
        <v>小矢部川中流水害予防組合</v>
      </c>
      <c r="BZ35" s="388"/>
      <c r="CA35" s="388"/>
      <c r="CB35" s="388"/>
      <c r="CC35" s="388"/>
      <c r="CD35" s="388"/>
      <c r="CE35" s="388"/>
      <c r="CF35" s="388"/>
      <c r="CG35" s="388"/>
      <c r="CH35" s="388"/>
      <c r="CI35" s="388"/>
      <c r="CJ35" s="388"/>
      <c r="CK35" s="388"/>
      <c r="CL35" s="388"/>
      <c r="CM35" s="388"/>
      <c r="CN35" s="214"/>
      <c r="CO35" s="389">
        <f t="shared" ref="CO35:CO43" si="3">IF(CQ35="","",CO34+1)</f>
        <v>17</v>
      </c>
      <c r="CP35" s="389"/>
      <c r="CQ35" s="388" t="str">
        <f>IF('各会計、関係団体の財政状況及び健全化判断比率'!BS8="","",'各会計、関係団体の財政状況及び健全化判断比率'!BS8)</f>
        <v>公益財団法人小矢部市体育協会</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x14ac:dyDescent="0.15">
      <c r="A36" s="187"/>
      <c r="B36" s="213"/>
      <c r="C36" s="389" t="str">
        <f>IF(E36="","",C35+1)</f>
        <v/>
      </c>
      <c r="D36" s="389"/>
      <c r="E36" s="388" t="str">
        <f>IF('各会計、関係団体の財政状況及び健全化判断比率'!B9="","",'各会計、関係団体の財政状況及び健全化判断比率'!B9)</f>
        <v/>
      </c>
      <c r="F36" s="388"/>
      <c r="G36" s="388"/>
      <c r="H36" s="388"/>
      <c r="I36" s="388"/>
      <c r="J36" s="388"/>
      <c r="K36" s="388"/>
      <c r="L36" s="388"/>
      <c r="M36" s="388"/>
      <c r="N36" s="388"/>
      <c r="O36" s="388"/>
      <c r="P36" s="388"/>
      <c r="Q36" s="388"/>
      <c r="R36" s="388"/>
      <c r="S36" s="388"/>
      <c r="T36" s="214"/>
      <c r="U36" s="389" t="str">
        <f t="shared" ref="U36:U43" si="4">IF(W36="","",U35+1)</f>
        <v/>
      </c>
      <c r="V36" s="389"/>
      <c r="W36" s="388"/>
      <c r="X36" s="388"/>
      <c r="Y36" s="388"/>
      <c r="Z36" s="388"/>
      <c r="AA36" s="388"/>
      <c r="AB36" s="388"/>
      <c r="AC36" s="388"/>
      <c r="AD36" s="388"/>
      <c r="AE36" s="388"/>
      <c r="AF36" s="388"/>
      <c r="AG36" s="388"/>
      <c r="AH36" s="388"/>
      <c r="AI36" s="388"/>
      <c r="AJ36" s="388"/>
      <c r="AK36" s="388"/>
      <c r="AL36" s="214"/>
      <c r="AM36" s="389" t="str">
        <f t="shared" si="0"/>
        <v/>
      </c>
      <c r="AN36" s="389"/>
      <c r="AO36" s="388"/>
      <c r="AP36" s="388"/>
      <c r="AQ36" s="388"/>
      <c r="AR36" s="388"/>
      <c r="AS36" s="388"/>
      <c r="AT36" s="388"/>
      <c r="AU36" s="388"/>
      <c r="AV36" s="388"/>
      <c r="AW36" s="388"/>
      <c r="AX36" s="388"/>
      <c r="AY36" s="388"/>
      <c r="AZ36" s="388"/>
      <c r="BA36" s="388"/>
      <c r="BB36" s="388"/>
      <c r="BC36" s="388"/>
      <c r="BD36" s="214"/>
      <c r="BE36" s="389" t="str">
        <f t="shared" si="1"/>
        <v/>
      </c>
      <c r="BF36" s="389"/>
      <c r="BG36" s="388"/>
      <c r="BH36" s="388"/>
      <c r="BI36" s="388"/>
      <c r="BJ36" s="388"/>
      <c r="BK36" s="388"/>
      <c r="BL36" s="388"/>
      <c r="BM36" s="388"/>
      <c r="BN36" s="388"/>
      <c r="BO36" s="388"/>
      <c r="BP36" s="388"/>
      <c r="BQ36" s="388"/>
      <c r="BR36" s="388"/>
      <c r="BS36" s="388"/>
      <c r="BT36" s="388"/>
      <c r="BU36" s="388"/>
      <c r="BV36" s="214"/>
      <c r="BW36" s="389">
        <f t="shared" si="2"/>
        <v>10</v>
      </c>
      <c r="BX36" s="389"/>
      <c r="BY36" s="388" t="str">
        <f>IF('各会計、関係団体の財政状況及び健全化判断比率'!B70="","",'各会計、関係団体の財政状況及び健全化判断比率'!B70)</f>
        <v>富山県市町村総合事務組合</v>
      </c>
      <c r="BZ36" s="388"/>
      <c r="CA36" s="388"/>
      <c r="CB36" s="388"/>
      <c r="CC36" s="388"/>
      <c r="CD36" s="388"/>
      <c r="CE36" s="388"/>
      <c r="CF36" s="388"/>
      <c r="CG36" s="388"/>
      <c r="CH36" s="388"/>
      <c r="CI36" s="388"/>
      <c r="CJ36" s="388"/>
      <c r="CK36" s="388"/>
      <c r="CL36" s="388"/>
      <c r="CM36" s="388"/>
      <c r="CN36" s="214"/>
      <c r="CO36" s="389">
        <f t="shared" si="3"/>
        <v>18</v>
      </c>
      <c r="CP36" s="389"/>
      <c r="CQ36" s="388" t="str">
        <f>IF('各会計、関係団体の財政状況及び健全化判断比率'!BS9="","",'各会計、関係団体の財政状況及び健全化判断比率'!BS9)</f>
        <v>小矢部市土地開発公社</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〇</v>
      </c>
      <c r="DH36" s="390"/>
      <c r="DI36" s="218"/>
      <c r="DJ36" s="186"/>
      <c r="DK36" s="186"/>
      <c r="DL36" s="186"/>
      <c r="DM36" s="186"/>
      <c r="DN36" s="186"/>
      <c r="DO36" s="186"/>
    </row>
    <row r="37" spans="1:119" ht="32.25" customHeight="1" x14ac:dyDescent="0.15">
      <c r="A37" s="187"/>
      <c r="B37" s="213"/>
      <c r="C37" s="389" t="str">
        <f>IF(E37="","",C36+1)</f>
        <v/>
      </c>
      <c r="D37" s="389"/>
      <c r="E37" s="388" t="str">
        <f>IF('各会計、関係団体の財政状況及び健全化判断比率'!B10="","",'各会計、関係団体の財政状況及び健全化判断比率'!B10)</f>
        <v/>
      </c>
      <c r="F37" s="388"/>
      <c r="G37" s="388"/>
      <c r="H37" s="388"/>
      <c r="I37" s="388"/>
      <c r="J37" s="388"/>
      <c r="K37" s="388"/>
      <c r="L37" s="388"/>
      <c r="M37" s="388"/>
      <c r="N37" s="388"/>
      <c r="O37" s="388"/>
      <c r="P37" s="388"/>
      <c r="Q37" s="388"/>
      <c r="R37" s="388"/>
      <c r="S37" s="388"/>
      <c r="T37" s="214"/>
      <c r="U37" s="389" t="str">
        <f t="shared" si="4"/>
        <v/>
      </c>
      <c r="V37" s="389"/>
      <c r="W37" s="388"/>
      <c r="X37" s="388"/>
      <c r="Y37" s="388"/>
      <c r="Z37" s="388"/>
      <c r="AA37" s="388"/>
      <c r="AB37" s="388"/>
      <c r="AC37" s="388"/>
      <c r="AD37" s="388"/>
      <c r="AE37" s="388"/>
      <c r="AF37" s="388"/>
      <c r="AG37" s="388"/>
      <c r="AH37" s="388"/>
      <c r="AI37" s="388"/>
      <c r="AJ37" s="388"/>
      <c r="AK37" s="388"/>
      <c r="AL37" s="214"/>
      <c r="AM37" s="389" t="str">
        <f t="shared" si="0"/>
        <v/>
      </c>
      <c r="AN37" s="389"/>
      <c r="AO37" s="388"/>
      <c r="AP37" s="388"/>
      <c r="AQ37" s="388"/>
      <c r="AR37" s="388"/>
      <c r="AS37" s="388"/>
      <c r="AT37" s="388"/>
      <c r="AU37" s="388"/>
      <c r="AV37" s="388"/>
      <c r="AW37" s="388"/>
      <c r="AX37" s="388"/>
      <c r="AY37" s="388"/>
      <c r="AZ37" s="388"/>
      <c r="BA37" s="388"/>
      <c r="BB37" s="388"/>
      <c r="BC37" s="388"/>
      <c r="BD37" s="214"/>
      <c r="BE37" s="389" t="str">
        <f t="shared" si="1"/>
        <v/>
      </c>
      <c r="BF37" s="389"/>
      <c r="BG37" s="388"/>
      <c r="BH37" s="388"/>
      <c r="BI37" s="388"/>
      <c r="BJ37" s="388"/>
      <c r="BK37" s="388"/>
      <c r="BL37" s="388"/>
      <c r="BM37" s="388"/>
      <c r="BN37" s="388"/>
      <c r="BO37" s="388"/>
      <c r="BP37" s="388"/>
      <c r="BQ37" s="388"/>
      <c r="BR37" s="388"/>
      <c r="BS37" s="388"/>
      <c r="BT37" s="388"/>
      <c r="BU37" s="388"/>
      <c r="BV37" s="214"/>
      <c r="BW37" s="389">
        <f t="shared" si="2"/>
        <v>11</v>
      </c>
      <c r="BX37" s="389"/>
      <c r="BY37" s="388" t="str">
        <f>IF('各会計、関係団体の財政状況及び健全化判断比率'!B71="","",'各会計、関係団体の財政状況及び健全化判断比率'!B71)</f>
        <v>高岡地区広域圏事務組合</v>
      </c>
      <c r="BZ37" s="388"/>
      <c r="CA37" s="388"/>
      <c r="CB37" s="388"/>
      <c r="CC37" s="388"/>
      <c r="CD37" s="388"/>
      <c r="CE37" s="388"/>
      <c r="CF37" s="388"/>
      <c r="CG37" s="388"/>
      <c r="CH37" s="388"/>
      <c r="CI37" s="388"/>
      <c r="CJ37" s="388"/>
      <c r="CK37" s="388"/>
      <c r="CL37" s="388"/>
      <c r="CM37" s="388"/>
      <c r="CN37" s="214"/>
      <c r="CO37" s="389" t="str">
        <f t="shared" si="3"/>
        <v/>
      </c>
      <c r="CP37" s="389"/>
      <c r="CQ37" s="388" t="str">
        <f>IF('各会計、関係団体の財政状況及び健全化判断比率'!BS10="","",'各会計、関係団体の財政状況及び健全化判断比率'!BS10)</f>
        <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x14ac:dyDescent="0.15">
      <c r="A38" s="187"/>
      <c r="B38" s="213"/>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4"/>
      <c r="U38" s="389" t="str">
        <f t="shared" si="4"/>
        <v/>
      </c>
      <c r="V38" s="389"/>
      <c r="W38" s="388"/>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f t="shared" si="2"/>
        <v>12</v>
      </c>
      <c r="BX38" s="389"/>
      <c r="BY38" s="388" t="str">
        <f>IF('各会計、関係団体の財政状況及び健全化判断比率'!B72="","",'各会計、関係団体の財政状況及び健全化判断比率'!B72)</f>
        <v>富山県市町村会館管理組合</v>
      </c>
      <c r="BZ38" s="388"/>
      <c r="CA38" s="388"/>
      <c r="CB38" s="388"/>
      <c r="CC38" s="388"/>
      <c r="CD38" s="388"/>
      <c r="CE38" s="388"/>
      <c r="CF38" s="388"/>
      <c r="CG38" s="388"/>
      <c r="CH38" s="388"/>
      <c r="CI38" s="388"/>
      <c r="CJ38" s="388"/>
      <c r="CK38" s="388"/>
      <c r="CL38" s="388"/>
      <c r="CM38" s="388"/>
      <c r="CN38" s="214"/>
      <c r="CO38" s="389" t="str">
        <f t="shared" si="3"/>
        <v/>
      </c>
      <c r="CP38" s="389"/>
      <c r="CQ38" s="388" t="str">
        <f>IF('各会計、関係団体の財政状況及び健全化判断比率'!BS11="","",'各会計、関係団体の財政状況及び健全化判断比率'!BS11)</f>
        <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x14ac:dyDescent="0.15">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f t="shared" si="2"/>
        <v>13</v>
      </c>
      <c r="BX39" s="389"/>
      <c r="BY39" s="388" t="str">
        <f>IF('各会計、関係団体の財政状況及び健全化判断比率'!B73="","",'各会計、関係団体の財政状況及び健全化判断比率'!B73)</f>
        <v>砺波地方介護保険組合</v>
      </c>
      <c r="BZ39" s="388"/>
      <c r="CA39" s="388"/>
      <c r="CB39" s="388"/>
      <c r="CC39" s="388"/>
      <c r="CD39" s="388"/>
      <c r="CE39" s="388"/>
      <c r="CF39" s="388"/>
      <c r="CG39" s="388"/>
      <c r="CH39" s="388"/>
      <c r="CI39" s="388"/>
      <c r="CJ39" s="388"/>
      <c r="CK39" s="388"/>
      <c r="CL39" s="388"/>
      <c r="CM39" s="388"/>
      <c r="CN39" s="214"/>
      <c r="CO39" s="389" t="str">
        <f t="shared" si="3"/>
        <v/>
      </c>
      <c r="CP39" s="389"/>
      <c r="CQ39" s="388" t="str">
        <f>IF('各会計、関係団体の財政状況及び健全化判断比率'!BS12="","",'各会計、関係団体の財政状況及び健全化判断比率'!BS12)</f>
        <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x14ac:dyDescent="0.15">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f t="shared" si="2"/>
        <v>14</v>
      </c>
      <c r="BX40" s="389"/>
      <c r="BY40" s="388" t="str">
        <f>IF('各会計、関係団体の財政状況及び健全化判断比率'!B74="","",'各会計、関係団体の財政状況及び健全化判断比率'!B74)</f>
        <v>富山県後期高齢者医療広域連合</v>
      </c>
      <c r="BZ40" s="388"/>
      <c r="CA40" s="388"/>
      <c r="CB40" s="388"/>
      <c r="CC40" s="388"/>
      <c r="CD40" s="388"/>
      <c r="CE40" s="388"/>
      <c r="CF40" s="388"/>
      <c r="CG40" s="388"/>
      <c r="CH40" s="388"/>
      <c r="CI40" s="388"/>
      <c r="CJ40" s="388"/>
      <c r="CK40" s="388"/>
      <c r="CL40" s="388"/>
      <c r="CM40" s="388"/>
      <c r="CN40" s="214"/>
      <c r="CO40" s="389" t="str">
        <f t="shared" si="3"/>
        <v/>
      </c>
      <c r="CP40" s="389"/>
      <c r="CQ40" s="388" t="str">
        <f>IF('各会計、関係団体の財政状況及び健全化判断比率'!BS13="","",'各会計、関係団体の財政状況及び健全化判断比率'!BS13)</f>
        <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x14ac:dyDescent="0.15">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f t="shared" si="2"/>
        <v>15</v>
      </c>
      <c r="BX41" s="389"/>
      <c r="BY41" s="388" t="str">
        <f>IF('各会計、関係団体の財政状況及び健全化判断比率'!B75="","",'各会計、関係団体の財政状況及び健全化判断比率'!B75)</f>
        <v>砺波地域消防組合</v>
      </c>
      <c r="BZ41" s="388"/>
      <c r="CA41" s="388"/>
      <c r="CB41" s="388"/>
      <c r="CC41" s="388"/>
      <c r="CD41" s="388"/>
      <c r="CE41" s="388"/>
      <c r="CF41" s="388"/>
      <c r="CG41" s="388"/>
      <c r="CH41" s="388"/>
      <c r="CI41" s="388"/>
      <c r="CJ41" s="388"/>
      <c r="CK41" s="388"/>
      <c r="CL41" s="388"/>
      <c r="CM41" s="388"/>
      <c r="CN41" s="214"/>
      <c r="CO41" s="389" t="str">
        <f t="shared" si="3"/>
        <v/>
      </c>
      <c r="CP41" s="389"/>
      <c r="CQ41" s="388" t="str">
        <f>IF('各会計、関係団体の財政状況及び健全化判断比率'!BS14="","",'各会計、関係団体の財政状況及び健全化判断比率'!BS14)</f>
        <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x14ac:dyDescent="0.15">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t="str">
        <f t="shared" si="2"/>
        <v/>
      </c>
      <c r="BX42" s="389"/>
      <c r="BY42" s="388" t="str">
        <f>IF('各会計、関係団体の財政状況及び健全化判断比率'!B76="","",'各会計、関係団体の財政状況及び健全化判断比率'!B76)</f>
        <v/>
      </c>
      <c r="BZ42" s="388"/>
      <c r="CA42" s="388"/>
      <c r="CB42" s="388"/>
      <c r="CC42" s="388"/>
      <c r="CD42" s="388"/>
      <c r="CE42" s="388"/>
      <c r="CF42" s="388"/>
      <c r="CG42" s="388"/>
      <c r="CH42" s="388"/>
      <c r="CI42" s="388"/>
      <c r="CJ42" s="388"/>
      <c r="CK42" s="388"/>
      <c r="CL42" s="388"/>
      <c r="CM42" s="388"/>
      <c r="CN42" s="214"/>
      <c r="CO42" s="389" t="str">
        <f t="shared" si="3"/>
        <v/>
      </c>
      <c r="CP42" s="389"/>
      <c r="CQ42" s="388" t="str">
        <f>IF('各会計、関係団体の財政状況及び健全化判断比率'!BS15="","",'各会計、関係団体の財政状況及び健全化判断比率'!BS15)</f>
        <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x14ac:dyDescent="0.15">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t="str">
        <f t="shared" si="2"/>
        <v/>
      </c>
      <c r="BX43" s="389"/>
      <c r="BY43" s="388" t="str">
        <f>IF('各会計、関係団体の財政状況及び健全化判断比率'!B77="","",'各会計、関係団体の財政状況及び健全化判断比率'!B77)</f>
        <v/>
      </c>
      <c r="BZ43" s="388"/>
      <c r="CA43" s="388"/>
      <c r="CB43" s="388"/>
      <c r="CC43" s="388"/>
      <c r="CD43" s="388"/>
      <c r="CE43" s="388"/>
      <c r="CF43" s="388"/>
      <c r="CG43" s="388"/>
      <c r="CH43" s="388"/>
      <c r="CI43" s="388"/>
      <c r="CJ43" s="388"/>
      <c r="CK43" s="388"/>
      <c r="CL43" s="388"/>
      <c r="CM43" s="388"/>
      <c r="CN43" s="214"/>
      <c r="CO43" s="389" t="str">
        <f t="shared" si="3"/>
        <v/>
      </c>
      <c r="CP43" s="389"/>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A5HONNeFK131Lws/PsYjd8I7Xt9dF1chD9Bs0qzpJpJHfVDtpkYSqA9tdENDvrCYBc/x83BlV+cAmtxL3cQrbg==" saltValue="ZVqWDNZKiog4LCsrIid0q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552</v>
      </c>
      <c r="G33" s="29" t="s">
        <v>553</v>
      </c>
      <c r="H33" s="29" t="s">
        <v>554</v>
      </c>
      <c r="I33" s="29" t="s">
        <v>555</v>
      </c>
      <c r="J33" s="30" t="s">
        <v>556</v>
      </c>
      <c r="K33" s="22"/>
      <c r="L33" s="22"/>
      <c r="M33" s="22"/>
      <c r="N33" s="22"/>
      <c r="O33" s="22"/>
      <c r="P33" s="22"/>
    </row>
    <row r="34" spans="1:16" ht="39" customHeight="1" x14ac:dyDescent="0.15">
      <c r="A34" s="22"/>
      <c r="B34" s="31"/>
      <c r="C34" s="1214" t="s">
        <v>561</v>
      </c>
      <c r="D34" s="1214"/>
      <c r="E34" s="1215"/>
      <c r="F34" s="32">
        <v>4</v>
      </c>
      <c r="G34" s="33">
        <v>4.7699999999999996</v>
      </c>
      <c r="H34" s="33">
        <v>5.89</v>
      </c>
      <c r="I34" s="33">
        <v>6.38</v>
      </c>
      <c r="J34" s="34">
        <v>6.68</v>
      </c>
      <c r="K34" s="22"/>
      <c r="L34" s="22"/>
      <c r="M34" s="22"/>
      <c r="N34" s="22"/>
      <c r="O34" s="22"/>
      <c r="P34" s="22"/>
    </row>
    <row r="35" spans="1:16" ht="39" customHeight="1" x14ac:dyDescent="0.15">
      <c r="A35" s="22"/>
      <c r="B35" s="35"/>
      <c r="C35" s="1208" t="s">
        <v>562</v>
      </c>
      <c r="D35" s="1209"/>
      <c r="E35" s="1210"/>
      <c r="F35" s="36">
        <v>5.09</v>
      </c>
      <c r="G35" s="37">
        <v>2.58</v>
      </c>
      <c r="H35" s="37">
        <v>1.25</v>
      </c>
      <c r="I35" s="37">
        <v>1.58</v>
      </c>
      <c r="J35" s="38">
        <v>3.74</v>
      </c>
      <c r="K35" s="22"/>
      <c r="L35" s="22"/>
      <c r="M35" s="22"/>
      <c r="N35" s="22"/>
      <c r="O35" s="22"/>
      <c r="P35" s="22"/>
    </row>
    <row r="36" spans="1:16" ht="39" customHeight="1" x14ac:dyDescent="0.15">
      <c r="A36" s="22"/>
      <c r="B36" s="35"/>
      <c r="C36" s="1208" t="s">
        <v>563</v>
      </c>
      <c r="D36" s="1209"/>
      <c r="E36" s="1210"/>
      <c r="F36" s="36" t="s">
        <v>511</v>
      </c>
      <c r="G36" s="37" t="s">
        <v>511</v>
      </c>
      <c r="H36" s="37" t="s">
        <v>511</v>
      </c>
      <c r="I36" s="37" t="s">
        <v>511</v>
      </c>
      <c r="J36" s="38">
        <v>2.38</v>
      </c>
      <c r="K36" s="22"/>
      <c r="L36" s="22"/>
      <c r="M36" s="22"/>
      <c r="N36" s="22"/>
      <c r="O36" s="22"/>
      <c r="P36" s="22"/>
    </row>
    <row r="37" spans="1:16" ht="39" customHeight="1" x14ac:dyDescent="0.15">
      <c r="A37" s="22"/>
      <c r="B37" s="35"/>
      <c r="C37" s="1208" t="s">
        <v>564</v>
      </c>
      <c r="D37" s="1209"/>
      <c r="E37" s="1210"/>
      <c r="F37" s="36">
        <v>1.56</v>
      </c>
      <c r="G37" s="37">
        <v>1.71</v>
      </c>
      <c r="H37" s="37">
        <v>0.28999999999999998</v>
      </c>
      <c r="I37" s="37">
        <v>0.23</v>
      </c>
      <c r="J37" s="38">
        <v>0.66</v>
      </c>
      <c r="K37" s="22"/>
      <c r="L37" s="22"/>
      <c r="M37" s="22"/>
      <c r="N37" s="22"/>
      <c r="O37" s="22"/>
      <c r="P37" s="22"/>
    </row>
    <row r="38" spans="1:16" ht="39" customHeight="1" x14ac:dyDescent="0.15">
      <c r="A38" s="22"/>
      <c r="B38" s="35"/>
      <c r="C38" s="1208" t="s">
        <v>565</v>
      </c>
      <c r="D38" s="1209"/>
      <c r="E38" s="1210"/>
      <c r="F38" s="36">
        <v>0.01</v>
      </c>
      <c r="G38" s="37">
        <v>0.01</v>
      </c>
      <c r="H38" s="37">
        <v>0.01</v>
      </c>
      <c r="I38" s="37">
        <v>0</v>
      </c>
      <c r="J38" s="38">
        <v>0</v>
      </c>
      <c r="K38" s="22"/>
      <c r="L38" s="22"/>
      <c r="M38" s="22"/>
      <c r="N38" s="22"/>
      <c r="O38" s="22"/>
      <c r="P38" s="22"/>
    </row>
    <row r="39" spans="1:16" ht="39" customHeight="1" x14ac:dyDescent="0.15">
      <c r="A39" s="22"/>
      <c r="B39" s="35"/>
      <c r="C39" s="1208" t="s">
        <v>566</v>
      </c>
      <c r="D39" s="1209"/>
      <c r="E39" s="1210"/>
      <c r="F39" s="36">
        <v>0</v>
      </c>
      <c r="G39" s="37">
        <v>0</v>
      </c>
      <c r="H39" s="37">
        <v>0</v>
      </c>
      <c r="I39" s="37">
        <v>0</v>
      </c>
      <c r="J39" s="38">
        <v>0</v>
      </c>
      <c r="K39" s="22"/>
      <c r="L39" s="22"/>
      <c r="M39" s="22"/>
      <c r="N39" s="22"/>
      <c r="O39" s="22"/>
      <c r="P39" s="22"/>
    </row>
    <row r="40" spans="1:16" ht="39" customHeight="1" x14ac:dyDescent="0.15">
      <c r="A40" s="22"/>
      <c r="B40" s="35"/>
      <c r="C40" s="1208" t="s">
        <v>567</v>
      </c>
      <c r="D40" s="1209"/>
      <c r="E40" s="1210"/>
      <c r="F40" s="36">
        <v>0</v>
      </c>
      <c r="G40" s="37">
        <v>0</v>
      </c>
      <c r="H40" s="37">
        <v>0</v>
      </c>
      <c r="I40" s="37">
        <v>0</v>
      </c>
      <c r="J40" s="38">
        <v>0</v>
      </c>
      <c r="K40" s="22"/>
      <c r="L40" s="22"/>
      <c r="M40" s="22"/>
      <c r="N40" s="22"/>
      <c r="O40" s="22"/>
      <c r="P40" s="22"/>
    </row>
    <row r="41" spans="1:16" ht="39" customHeight="1" x14ac:dyDescent="0.15">
      <c r="A41" s="22"/>
      <c r="B41" s="35"/>
      <c r="C41" s="1208"/>
      <c r="D41" s="1209"/>
      <c r="E41" s="1210"/>
      <c r="F41" s="36"/>
      <c r="G41" s="37"/>
      <c r="H41" s="37"/>
      <c r="I41" s="37"/>
      <c r="J41" s="38"/>
      <c r="K41" s="22"/>
      <c r="L41" s="22"/>
      <c r="M41" s="22"/>
      <c r="N41" s="22"/>
      <c r="O41" s="22"/>
      <c r="P41" s="22"/>
    </row>
    <row r="42" spans="1:16" ht="39" customHeight="1" x14ac:dyDescent="0.15">
      <c r="A42" s="22"/>
      <c r="B42" s="39"/>
      <c r="C42" s="1208" t="s">
        <v>568</v>
      </c>
      <c r="D42" s="1209"/>
      <c r="E42" s="1210"/>
      <c r="F42" s="36" t="s">
        <v>511</v>
      </c>
      <c r="G42" s="37" t="s">
        <v>511</v>
      </c>
      <c r="H42" s="37" t="s">
        <v>511</v>
      </c>
      <c r="I42" s="37" t="s">
        <v>511</v>
      </c>
      <c r="J42" s="38" t="s">
        <v>511</v>
      </c>
      <c r="K42" s="22"/>
      <c r="L42" s="22"/>
      <c r="M42" s="22"/>
      <c r="N42" s="22"/>
      <c r="O42" s="22"/>
      <c r="P42" s="22"/>
    </row>
    <row r="43" spans="1:16" ht="39" customHeight="1" thickBot="1" x14ac:dyDescent="0.2">
      <c r="A43" s="22"/>
      <c r="B43" s="40"/>
      <c r="C43" s="1211" t="s">
        <v>569</v>
      </c>
      <c r="D43" s="1212"/>
      <c r="E43" s="1213"/>
      <c r="F43" s="41">
        <v>0</v>
      </c>
      <c r="G43" s="42">
        <v>0</v>
      </c>
      <c r="H43" s="42">
        <v>0</v>
      </c>
      <c r="I43" s="42">
        <v>0.7</v>
      </c>
      <c r="J43" s="43" t="s">
        <v>511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xVysn6bNO5oSc7cfrFBtJIZA+knWPEe9hjwWpNbGi2366Mcx1Qw+/Cm0SXVEY+zU9v/cJ4kzej8f36KpLPp7Vw==" saltValue="Q1eqwgwknupclqZ8Lg4ks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1270</v>
      </c>
      <c r="L45" s="60">
        <v>1316</v>
      </c>
      <c r="M45" s="60">
        <v>1338</v>
      </c>
      <c r="N45" s="60">
        <v>1374</v>
      </c>
      <c r="O45" s="61">
        <v>1411</v>
      </c>
      <c r="P45" s="48"/>
      <c r="Q45" s="48"/>
      <c r="R45" s="48"/>
      <c r="S45" s="48"/>
      <c r="T45" s="48"/>
      <c r="U45" s="48"/>
    </row>
    <row r="46" spans="1:21" ht="30.75" customHeight="1" x14ac:dyDescent="0.15">
      <c r="A46" s="48"/>
      <c r="B46" s="1236"/>
      <c r="C46" s="1237"/>
      <c r="D46" s="62"/>
      <c r="E46" s="1218" t="s">
        <v>13</v>
      </c>
      <c r="F46" s="1218"/>
      <c r="G46" s="1218"/>
      <c r="H46" s="1218"/>
      <c r="I46" s="1218"/>
      <c r="J46" s="1219"/>
      <c r="K46" s="63" t="s">
        <v>511</v>
      </c>
      <c r="L46" s="64" t="s">
        <v>511</v>
      </c>
      <c r="M46" s="64" t="s">
        <v>511</v>
      </c>
      <c r="N46" s="64" t="s">
        <v>511</v>
      </c>
      <c r="O46" s="65" t="s">
        <v>511</v>
      </c>
      <c r="P46" s="48"/>
      <c r="Q46" s="48"/>
      <c r="R46" s="48"/>
      <c r="S46" s="48"/>
      <c r="T46" s="48"/>
      <c r="U46" s="48"/>
    </row>
    <row r="47" spans="1:21" ht="30.75" customHeight="1" x14ac:dyDescent="0.15">
      <c r="A47" s="48"/>
      <c r="B47" s="1236"/>
      <c r="C47" s="1237"/>
      <c r="D47" s="62"/>
      <c r="E47" s="1218" t="s">
        <v>14</v>
      </c>
      <c r="F47" s="1218"/>
      <c r="G47" s="1218"/>
      <c r="H47" s="1218"/>
      <c r="I47" s="1218"/>
      <c r="J47" s="1219"/>
      <c r="K47" s="63" t="s">
        <v>511</v>
      </c>
      <c r="L47" s="64" t="s">
        <v>511</v>
      </c>
      <c r="M47" s="64" t="s">
        <v>511</v>
      </c>
      <c r="N47" s="64" t="s">
        <v>511</v>
      </c>
      <c r="O47" s="65" t="s">
        <v>511</v>
      </c>
      <c r="P47" s="48"/>
      <c r="Q47" s="48"/>
      <c r="R47" s="48"/>
      <c r="S47" s="48"/>
      <c r="T47" s="48"/>
      <c r="U47" s="48"/>
    </row>
    <row r="48" spans="1:21" ht="30.75" customHeight="1" x14ac:dyDescent="0.15">
      <c r="A48" s="48"/>
      <c r="B48" s="1236"/>
      <c r="C48" s="1237"/>
      <c r="D48" s="62"/>
      <c r="E48" s="1218" t="s">
        <v>15</v>
      </c>
      <c r="F48" s="1218"/>
      <c r="G48" s="1218"/>
      <c r="H48" s="1218"/>
      <c r="I48" s="1218"/>
      <c r="J48" s="1219"/>
      <c r="K48" s="63">
        <v>953</v>
      </c>
      <c r="L48" s="64">
        <v>915</v>
      </c>
      <c r="M48" s="64">
        <v>930</v>
      </c>
      <c r="N48" s="64">
        <v>906</v>
      </c>
      <c r="O48" s="65">
        <v>821</v>
      </c>
      <c r="P48" s="48"/>
      <c r="Q48" s="48"/>
      <c r="R48" s="48"/>
      <c r="S48" s="48"/>
      <c r="T48" s="48"/>
      <c r="U48" s="48"/>
    </row>
    <row r="49" spans="1:21" ht="30.75" customHeight="1" x14ac:dyDescent="0.15">
      <c r="A49" s="48"/>
      <c r="B49" s="1236"/>
      <c r="C49" s="1237"/>
      <c r="D49" s="62"/>
      <c r="E49" s="1218" t="s">
        <v>16</v>
      </c>
      <c r="F49" s="1218"/>
      <c r="G49" s="1218"/>
      <c r="H49" s="1218"/>
      <c r="I49" s="1218"/>
      <c r="J49" s="1219"/>
      <c r="K49" s="63">
        <v>87</v>
      </c>
      <c r="L49" s="64">
        <v>92</v>
      </c>
      <c r="M49" s="64">
        <v>99</v>
      </c>
      <c r="N49" s="64">
        <v>110</v>
      </c>
      <c r="O49" s="65">
        <v>96</v>
      </c>
      <c r="P49" s="48"/>
      <c r="Q49" s="48"/>
      <c r="R49" s="48"/>
      <c r="S49" s="48"/>
      <c r="T49" s="48"/>
      <c r="U49" s="48"/>
    </row>
    <row r="50" spans="1:21" ht="30.75" customHeight="1" x14ac:dyDescent="0.15">
      <c r="A50" s="48"/>
      <c r="B50" s="1236"/>
      <c r="C50" s="1237"/>
      <c r="D50" s="62"/>
      <c r="E50" s="1218" t="s">
        <v>17</v>
      </c>
      <c r="F50" s="1218"/>
      <c r="G50" s="1218"/>
      <c r="H50" s="1218"/>
      <c r="I50" s="1218"/>
      <c r="J50" s="1219"/>
      <c r="K50" s="63">
        <v>107</v>
      </c>
      <c r="L50" s="64">
        <v>103</v>
      </c>
      <c r="M50" s="64">
        <v>103</v>
      </c>
      <c r="N50" s="64">
        <v>100</v>
      </c>
      <c r="O50" s="65">
        <v>95</v>
      </c>
      <c r="P50" s="48"/>
      <c r="Q50" s="48"/>
      <c r="R50" s="48"/>
      <c r="S50" s="48"/>
      <c r="T50" s="48"/>
      <c r="U50" s="48"/>
    </row>
    <row r="51" spans="1:21" ht="30.75" customHeight="1" x14ac:dyDescent="0.15">
      <c r="A51" s="48"/>
      <c r="B51" s="1238"/>
      <c r="C51" s="1239"/>
      <c r="D51" s="66"/>
      <c r="E51" s="1218" t="s">
        <v>18</v>
      </c>
      <c r="F51" s="1218"/>
      <c r="G51" s="1218"/>
      <c r="H51" s="1218"/>
      <c r="I51" s="1218"/>
      <c r="J51" s="1219"/>
      <c r="K51" s="63">
        <v>0</v>
      </c>
      <c r="L51" s="64">
        <v>0</v>
      </c>
      <c r="M51" s="64">
        <v>1</v>
      </c>
      <c r="N51" s="64">
        <v>1</v>
      </c>
      <c r="O51" s="65">
        <v>0</v>
      </c>
      <c r="P51" s="48"/>
      <c r="Q51" s="48"/>
      <c r="R51" s="48"/>
      <c r="S51" s="48"/>
      <c r="T51" s="48"/>
      <c r="U51" s="48"/>
    </row>
    <row r="52" spans="1:21" ht="30.75" customHeight="1" x14ac:dyDescent="0.15">
      <c r="A52" s="48"/>
      <c r="B52" s="1216" t="s">
        <v>19</v>
      </c>
      <c r="C52" s="1217"/>
      <c r="D52" s="66"/>
      <c r="E52" s="1218" t="s">
        <v>20</v>
      </c>
      <c r="F52" s="1218"/>
      <c r="G52" s="1218"/>
      <c r="H52" s="1218"/>
      <c r="I52" s="1218"/>
      <c r="J52" s="1219"/>
      <c r="K52" s="63">
        <v>1358</v>
      </c>
      <c r="L52" s="64">
        <v>1378</v>
      </c>
      <c r="M52" s="64">
        <v>1395</v>
      </c>
      <c r="N52" s="64">
        <v>1407</v>
      </c>
      <c r="O52" s="65">
        <v>1401</v>
      </c>
      <c r="P52" s="48"/>
      <c r="Q52" s="48"/>
      <c r="R52" s="48"/>
      <c r="S52" s="48"/>
      <c r="T52" s="48"/>
      <c r="U52" s="48"/>
    </row>
    <row r="53" spans="1:21" ht="30.75" customHeight="1" thickBot="1" x14ac:dyDescent="0.2">
      <c r="A53" s="48"/>
      <c r="B53" s="1220" t="s">
        <v>21</v>
      </c>
      <c r="C53" s="1221"/>
      <c r="D53" s="67"/>
      <c r="E53" s="1222" t="s">
        <v>22</v>
      </c>
      <c r="F53" s="1222"/>
      <c r="G53" s="1222"/>
      <c r="H53" s="1222"/>
      <c r="I53" s="1222"/>
      <c r="J53" s="1223"/>
      <c r="K53" s="68">
        <v>1059</v>
      </c>
      <c r="L53" s="69">
        <v>1048</v>
      </c>
      <c r="M53" s="69">
        <v>1076</v>
      </c>
      <c r="N53" s="69">
        <v>1084</v>
      </c>
      <c r="O53" s="70">
        <v>1022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570</v>
      </c>
      <c r="P55" s="48"/>
      <c r="Q55" s="48"/>
      <c r="R55" s="48"/>
      <c r="S55" s="48"/>
      <c r="T55" s="48"/>
      <c r="U55" s="48"/>
    </row>
    <row r="56" spans="1:21" ht="31.5" customHeight="1" thickBot="1" x14ac:dyDescent="0.2">
      <c r="A56" s="48"/>
      <c r="B56" s="76"/>
      <c r="C56" s="77"/>
      <c r="D56" s="77"/>
      <c r="E56" s="78"/>
      <c r="F56" s="78"/>
      <c r="G56" s="78"/>
      <c r="H56" s="78"/>
      <c r="I56" s="78"/>
      <c r="J56" s="79" t="s">
        <v>2</v>
      </c>
      <c r="K56" s="80" t="s">
        <v>571</v>
      </c>
      <c r="L56" s="81" t="s">
        <v>572</v>
      </c>
      <c r="M56" s="81" t="s">
        <v>573</v>
      </c>
      <c r="N56" s="81" t="s">
        <v>574</v>
      </c>
      <c r="O56" s="82" t="s">
        <v>575</v>
      </c>
      <c r="P56" s="48"/>
      <c r="Q56" s="48"/>
      <c r="R56" s="48"/>
      <c r="S56" s="48"/>
      <c r="T56" s="48"/>
      <c r="U56" s="48"/>
    </row>
    <row r="57" spans="1:21" ht="31.5" customHeight="1" x14ac:dyDescent="0.15">
      <c r="B57" s="1224" t="s">
        <v>25</v>
      </c>
      <c r="C57" s="1225"/>
      <c r="D57" s="1228" t="s">
        <v>26</v>
      </c>
      <c r="E57" s="1229"/>
      <c r="F57" s="1229"/>
      <c r="G57" s="1229"/>
      <c r="H57" s="1229"/>
      <c r="I57" s="1229"/>
      <c r="J57" s="1230"/>
      <c r="K57" s="83"/>
      <c r="L57" s="84"/>
      <c r="M57" s="84"/>
      <c r="N57" s="84"/>
      <c r="O57" s="85"/>
    </row>
    <row r="58" spans="1:21" ht="31.5" customHeight="1" thickBot="1" x14ac:dyDescent="0.2">
      <c r="B58" s="1226"/>
      <c r="C58" s="1227"/>
      <c r="D58" s="1231" t="s">
        <v>27</v>
      </c>
      <c r="E58" s="1232"/>
      <c r="F58" s="1232"/>
      <c r="G58" s="1232"/>
      <c r="H58" s="1232"/>
      <c r="I58" s="1232"/>
      <c r="J58" s="1233"/>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gnqIcIC2m8p2Zl45u7hdrP2cTqaZbMKewNF7CwCD50Zp/Wx/ATDQAGX34qp/un5lMqof0ZwDDxc3cQZGidyMqg==" saltValue="yO2qE1xTGEb39OECeCfEE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552</v>
      </c>
      <c r="J40" s="100" t="s">
        <v>553</v>
      </c>
      <c r="K40" s="100" t="s">
        <v>554</v>
      </c>
      <c r="L40" s="100" t="s">
        <v>555</v>
      </c>
      <c r="M40" s="101" t="s">
        <v>556</v>
      </c>
    </row>
    <row r="41" spans="2:13" ht="27.75" customHeight="1" x14ac:dyDescent="0.15">
      <c r="B41" s="1254" t="s">
        <v>30</v>
      </c>
      <c r="C41" s="1255"/>
      <c r="D41" s="102"/>
      <c r="E41" s="1256" t="s">
        <v>31</v>
      </c>
      <c r="F41" s="1256"/>
      <c r="G41" s="1256"/>
      <c r="H41" s="1257"/>
      <c r="I41" s="103">
        <v>14052</v>
      </c>
      <c r="J41" s="104">
        <v>14313</v>
      </c>
      <c r="K41" s="104">
        <v>16101</v>
      </c>
      <c r="L41" s="104">
        <v>18000</v>
      </c>
      <c r="M41" s="105">
        <v>18656</v>
      </c>
    </row>
    <row r="42" spans="2:13" ht="27.75" customHeight="1" x14ac:dyDescent="0.15">
      <c r="B42" s="1244"/>
      <c r="C42" s="1245"/>
      <c r="D42" s="106"/>
      <c r="E42" s="1248" t="s">
        <v>32</v>
      </c>
      <c r="F42" s="1248"/>
      <c r="G42" s="1248"/>
      <c r="H42" s="1249"/>
      <c r="I42" s="107">
        <v>3119</v>
      </c>
      <c r="J42" s="108">
        <v>2982</v>
      </c>
      <c r="K42" s="108">
        <v>2801</v>
      </c>
      <c r="L42" s="108">
        <v>2649</v>
      </c>
      <c r="M42" s="109">
        <v>2502</v>
      </c>
    </row>
    <row r="43" spans="2:13" ht="27.75" customHeight="1" x14ac:dyDescent="0.15">
      <c r="B43" s="1244"/>
      <c r="C43" s="1245"/>
      <c r="D43" s="106"/>
      <c r="E43" s="1248" t="s">
        <v>33</v>
      </c>
      <c r="F43" s="1248"/>
      <c r="G43" s="1248"/>
      <c r="H43" s="1249"/>
      <c r="I43" s="107">
        <v>12608</v>
      </c>
      <c r="J43" s="108">
        <v>12633</v>
      </c>
      <c r="K43" s="108">
        <v>12410</v>
      </c>
      <c r="L43" s="108">
        <v>12495</v>
      </c>
      <c r="M43" s="109">
        <v>12712</v>
      </c>
    </row>
    <row r="44" spans="2:13" ht="27.75" customHeight="1" x14ac:dyDescent="0.15">
      <c r="B44" s="1244"/>
      <c r="C44" s="1245"/>
      <c r="D44" s="106"/>
      <c r="E44" s="1248" t="s">
        <v>34</v>
      </c>
      <c r="F44" s="1248"/>
      <c r="G44" s="1248"/>
      <c r="H44" s="1249"/>
      <c r="I44" s="107">
        <v>670</v>
      </c>
      <c r="J44" s="108">
        <v>671</v>
      </c>
      <c r="K44" s="108">
        <v>710</v>
      </c>
      <c r="L44" s="108">
        <v>648</v>
      </c>
      <c r="M44" s="109">
        <v>588</v>
      </c>
    </row>
    <row r="45" spans="2:13" ht="27.75" customHeight="1" x14ac:dyDescent="0.15">
      <c r="B45" s="1244"/>
      <c r="C45" s="1245"/>
      <c r="D45" s="106"/>
      <c r="E45" s="1248" t="s">
        <v>35</v>
      </c>
      <c r="F45" s="1248"/>
      <c r="G45" s="1248"/>
      <c r="H45" s="1249"/>
      <c r="I45" s="107">
        <v>2085</v>
      </c>
      <c r="J45" s="108">
        <v>2121</v>
      </c>
      <c r="K45" s="108">
        <v>1825</v>
      </c>
      <c r="L45" s="108">
        <v>1737</v>
      </c>
      <c r="M45" s="109">
        <v>1615</v>
      </c>
    </row>
    <row r="46" spans="2:13" ht="27.75" customHeight="1" x14ac:dyDescent="0.15">
      <c r="B46" s="1244"/>
      <c r="C46" s="1245"/>
      <c r="D46" s="110"/>
      <c r="E46" s="1248" t="s">
        <v>36</v>
      </c>
      <c r="F46" s="1248"/>
      <c r="G46" s="1248"/>
      <c r="H46" s="1249"/>
      <c r="I46" s="107" t="s">
        <v>511</v>
      </c>
      <c r="J46" s="108" t="s">
        <v>511</v>
      </c>
      <c r="K46" s="108">
        <v>86</v>
      </c>
      <c r="L46" s="108" t="s">
        <v>511</v>
      </c>
      <c r="M46" s="109" t="s">
        <v>511</v>
      </c>
    </row>
    <row r="47" spans="2:13" ht="27.75" customHeight="1" x14ac:dyDescent="0.15">
      <c r="B47" s="1244"/>
      <c r="C47" s="1245"/>
      <c r="D47" s="111"/>
      <c r="E47" s="1258" t="s">
        <v>37</v>
      </c>
      <c r="F47" s="1259"/>
      <c r="G47" s="1259"/>
      <c r="H47" s="1260"/>
      <c r="I47" s="107" t="s">
        <v>511</v>
      </c>
      <c r="J47" s="108" t="s">
        <v>511</v>
      </c>
      <c r="K47" s="108" t="s">
        <v>511</v>
      </c>
      <c r="L47" s="108" t="s">
        <v>511</v>
      </c>
      <c r="M47" s="109" t="s">
        <v>511</v>
      </c>
    </row>
    <row r="48" spans="2:13" ht="27.75" customHeight="1" x14ac:dyDescent="0.15">
      <c r="B48" s="1244"/>
      <c r="C48" s="1245"/>
      <c r="D48" s="106"/>
      <c r="E48" s="1248" t="s">
        <v>38</v>
      </c>
      <c r="F48" s="1248"/>
      <c r="G48" s="1248"/>
      <c r="H48" s="1249"/>
      <c r="I48" s="107" t="s">
        <v>511</v>
      </c>
      <c r="J48" s="108" t="s">
        <v>511</v>
      </c>
      <c r="K48" s="108" t="s">
        <v>511</v>
      </c>
      <c r="L48" s="108" t="s">
        <v>511</v>
      </c>
      <c r="M48" s="109" t="s">
        <v>511</v>
      </c>
    </row>
    <row r="49" spans="2:13" ht="27.75" customHeight="1" x14ac:dyDescent="0.15">
      <c r="B49" s="1246"/>
      <c r="C49" s="1247"/>
      <c r="D49" s="106"/>
      <c r="E49" s="1248" t="s">
        <v>39</v>
      </c>
      <c r="F49" s="1248"/>
      <c r="G49" s="1248"/>
      <c r="H49" s="1249"/>
      <c r="I49" s="107" t="s">
        <v>511</v>
      </c>
      <c r="J49" s="108" t="s">
        <v>511</v>
      </c>
      <c r="K49" s="108" t="s">
        <v>511</v>
      </c>
      <c r="L49" s="108" t="s">
        <v>511</v>
      </c>
      <c r="M49" s="109" t="s">
        <v>511</v>
      </c>
    </row>
    <row r="50" spans="2:13" ht="27.75" customHeight="1" x14ac:dyDescent="0.15">
      <c r="B50" s="1242" t="s">
        <v>40</v>
      </c>
      <c r="C50" s="1243"/>
      <c r="D50" s="112"/>
      <c r="E50" s="1248" t="s">
        <v>41</v>
      </c>
      <c r="F50" s="1248"/>
      <c r="G50" s="1248"/>
      <c r="H50" s="1249"/>
      <c r="I50" s="107">
        <v>1647</v>
      </c>
      <c r="J50" s="108">
        <v>1581</v>
      </c>
      <c r="K50" s="108">
        <v>1411</v>
      </c>
      <c r="L50" s="108">
        <v>1054</v>
      </c>
      <c r="M50" s="109">
        <v>977</v>
      </c>
    </row>
    <row r="51" spans="2:13" ht="27.75" customHeight="1" x14ac:dyDescent="0.15">
      <c r="B51" s="1244"/>
      <c r="C51" s="1245"/>
      <c r="D51" s="106"/>
      <c r="E51" s="1248" t="s">
        <v>42</v>
      </c>
      <c r="F51" s="1248"/>
      <c r="G51" s="1248"/>
      <c r="H51" s="1249"/>
      <c r="I51" s="107">
        <v>2417</v>
      </c>
      <c r="J51" s="108">
        <v>2232</v>
      </c>
      <c r="K51" s="108">
        <v>2290</v>
      </c>
      <c r="L51" s="108">
        <v>2194</v>
      </c>
      <c r="M51" s="109">
        <v>2117</v>
      </c>
    </row>
    <row r="52" spans="2:13" ht="27.75" customHeight="1" x14ac:dyDescent="0.15">
      <c r="B52" s="1246"/>
      <c r="C52" s="1247"/>
      <c r="D52" s="106"/>
      <c r="E52" s="1248" t="s">
        <v>43</v>
      </c>
      <c r="F52" s="1248"/>
      <c r="G52" s="1248"/>
      <c r="H52" s="1249"/>
      <c r="I52" s="107">
        <v>17532</v>
      </c>
      <c r="J52" s="108">
        <v>17365</v>
      </c>
      <c r="K52" s="108">
        <v>17960</v>
      </c>
      <c r="L52" s="108">
        <v>18704</v>
      </c>
      <c r="M52" s="109">
        <v>18613</v>
      </c>
    </row>
    <row r="53" spans="2:13" ht="27.75" customHeight="1" thickBot="1" x14ac:dyDescent="0.2">
      <c r="B53" s="1250" t="s">
        <v>44</v>
      </c>
      <c r="C53" s="1251"/>
      <c r="D53" s="113"/>
      <c r="E53" s="1252" t="s">
        <v>45</v>
      </c>
      <c r="F53" s="1252"/>
      <c r="G53" s="1252"/>
      <c r="H53" s="1253"/>
      <c r="I53" s="114">
        <v>10937</v>
      </c>
      <c r="J53" s="115">
        <v>11543</v>
      </c>
      <c r="K53" s="115">
        <v>12271</v>
      </c>
      <c r="L53" s="115">
        <v>13579</v>
      </c>
      <c r="M53" s="116">
        <v>14367</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lPD+ENOrV/0YRCZ9ErVqelU3seNlJ6zsZO4Dry3+6akGivB9sT75pYuqrEgGQbhEBKH9ng2XfvkrdInuwNvNow==" saltValue="T9yzM2+zLSPLhmIUHDvMS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85" zoomScaleNormal="8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554</v>
      </c>
      <c r="G54" s="125" t="s">
        <v>555</v>
      </c>
      <c r="H54" s="126" t="s">
        <v>556</v>
      </c>
    </row>
    <row r="55" spans="2:8" ht="52.5" customHeight="1" x14ac:dyDescent="0.15">
      <c r="B55" s="127"/>
      <c r="C55" s="1269" t="s">
        <v>48</v>
      </c>
      <c r="D55" s="1269"/>
      <c r="E55" s="1270"/>
      <c r="F55" s="128">
        <v>602</v>
      </c>
      <c r="G55" s="128">
        <v>416</v>
      </c>
      <c r="H55" s="129">
        <v>513</v>
      </c>
    </row>
    <row r="56" spans="2:8" ht="52.5" customHeight="1" x14ac:dyDescent="0.15">
      <c r="B56" s="130"/>
      <c r="C56" s="1271" t="s">
        <v>49</v>
      </c>
      <c r="D56" s="1271"/>
      <c r="E56" s="1272"/>
      <c r="F56" s="131">
        <v>26</v>
      </c>
      <c r="G56" s="131">
        <v>26</v>
      </c>
      <c r="H56" s="132">
        <v>26</v>
      </c>
    </row>
    <row r="57" spans="2:8" ht="53.25" customHeight="1" x14ac:dyDescent="0.15">
      <c r="B57" s="130"/>
      <c r="C57" s="1273" t="s">
        <v>50</v>
      </c>
      <c r="D57" s="1273"/>
      <c r="E57" s="1274"/>
      <c r="F57" s="133">
        <v>419</v>
      </c>
      <c r="G57" s="133">
        <v>386</v>
      </c>
      <c r="H57" s="134">
        <v>242</v>
      </c>
    </row>
    <row r="58" spans="2:8" ht="45.75" customHeight="1" x14ac:dyDescent="0.15">
      <c r="B58" s="135"/>
      <c r="C58" s="1261" t="s">
        <v>588</v>
      </c>
      <c r="D58" s="1262"/>
      <c r="E58" s="1263"/>
      <c r="F58" s="136" t="s">
        <v>593</v>
      </c>
      <c r="G58" s="136">
        <v>282</v>
      </c>
      <c r="H58" s="137">
        <v>132</v>
      </c>
    </row>
    <row r="59" spans="2:8" ht="45.75" customHeight="1" x14ac:dyDescent="0.15">
      <c r="B59" s="135"/>
      <c r="C59" s="1261" t="s">
        <v>589</v>
      </c>
      <c r="D59" s="1262"/>
      <c r="E59" s="1263"/>
      <c r="F59" s="136">
        <v>39</v>
      </c>
      <c r="G59" s="136">
        <v>29</v>
      </c>
      <c r="H59" s="137">
        <v>42</v>
      </c>
    </row>
    <row r="60" spans="2:8" ht="45.75" customHeight="1" x14ac:dyDescent="0.15">
      <c r="B60" s="135"/>
      <c r="C60" s="1261" t="s">
        <v>590</v>
      </c>
      <c r="D60" s="1262"/>
      <c r="E60" s="1263"/>
      <c r="F60" s="136">
        <v>20</v>
      </c>
      <c r="G60" s="136">
        <v>20</v>
      </c>
      <c r="H60" s="137">
        <v>20</v>
      </c>
    </row>
    <row r="61" spans="2:8" ht="45.75" customHeight="1" x14ac:dyDescent="0.15">
      <c r="B61" s="135"/>
      <c r="C61" s="1261" t="s">
        <v>591</v>
      </c>
      <c r="D61" s="1262"/>
      <c r="E61" s="1263"/>
      <c r="F61" s="136">
        <v>23</v>
      </c>
      <c r="G61" s="136">
        <v>18</v>
      </c>
      <c r="H61" s="137">
        <v>18</v>
      </c>
    </row>
    <row r="62" spans="2:8" ht="45.75" customHeight="1" thickBot="1" x14ac:dyDescent="0.2">
      <c r="B62" s="138"/>
      <c r="C62" s="1264" t="s">
        <v>592</v>
      </c>
      <c r="D62" s="1265"/>
      <c r="E62" s="1266"/>
      <c r="F62" s="139">
        <v>13</v>
      </c>
      <c r="G62" s="139">
        <v>13</v>
      </c>
      <c r="H62" s="140">
        <v>9</v>
      </c>
    </row>
    <row r="63" spans="2:8" ht="52.5" customHeight="1" thickBot="1" x14ac:dyDescent="0.2">
      <c r="B63" s="141"/>
      <c r="C63" s="1267" t="s">
        <v>51</v>
      </c>
      <c r="D63" s="1267"/>
      <c r="E63" s="1268"/>
      <c r="F63" s="142">
        <v>1047</v>
      </c>
      <c r="G63" s="142">
        <v>828</v>
      </c>
      <c r="H63" s="143">
        <v>780</v>
      </c>
    </row>
    <row r="64" spans="2:8" ht="15" customHeight="1" x14ac:dyDescent="0.15"/>
  </sheetData>
  <sheetProtection algorithmName="SHA-512" hashValue="tWE7zLrxeamhpEVUJg2Ihj2AKKGsj8IWwMW9lU///bmY+IajYAzsjgQrw0RXMQIOZNENO5cIdN4Dn7a4jNlMAQ==" saltValue="pzAD0YcqCHXTlK7WiU+uf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549</v>
      </c>
      <c r="G2" s="157"/>
      <c r="H2" s="158"/>
    </row>
    <row r="3" spans="1:8" x14ac:dyDescent="0.15">
      <c r="A3" s="154" t="s">
        <v>542</v>
      </c>
      <c r="B3" s="159"/>
      <c r="C3" s="160"/>
      <c r="D3" s="161">
        <v>51367</v>
      </c>
      <c r="E3" s="162"/>
      <c r="F3" s="163">
        <v>65876</v>
      </c>
      <c r="G3" s="164"/>
      <c r="H3" s="165"/>
    </row>
    <row r="4" spans="1:8" x14ac:dyDescent="0.15">
      <c r="A4" s="166"/>
      <c r="B4" s="167"/>
      <c r="C4" s="168"/>
      <c r="D4" s="169">
        <v>20047</v>
      </c>
      <c r="E4" s="170"/>
      <c r="F4" s="171">
        <v>36484</v>
      </c>
      <c r="G4" s="172"/>
      <c r="H4" s="173"/>
    </row>
    <row r="5" spans="1:8" x14ac:dyDescent="0.15">
      <c r="A5" s="154" t="s">
        <v>544</v>
      </c>
      <c r="B5" s="159"/>
      <c r="C5" s="160"/>
      <c r="D5" s="161">
        <v>76604</v>
      </c>
      <c r="E5" s="162"/>
      <c r="F5" s="163">
        <v>68468</v>
      </c>
      <c r="G5" s="164"/>
      <c r="H5" s="165"/>
    </row>
    <row r="6" spans="1:8" x14ac:dyDescent="0.15">
      <c r="A6" s="166"/>
      <c r="B6" s="167"/>
      <c r="C6" s="168"/>
      <c r="D6" s="169">
        <v>32001</v>
      </c>
      <c r="E6" s="170"/>
      <c r="F6" s="171">
        <v>34140</v>
      </c>
      <c r="G6" s="172"/>
      <c r="H6" s="173"/>
    </row>
    <row r="7" spans="1:8" x14ac:dyDescent="0.15">
      <c r="A7" s="154" t="s">
        <v>545</v>
      </c>
      <c r="B7" s="159"/>
      <c r="C7" s="160"/>
      <c r="D7" s="161">
        <v>142721</v>
      </c>
      <c r="E7" s="162"/>
      <c r="F7" s="163">
        <v>69729</v>
      </c>
      <c r="G7" s="164"/>
      <c r="H7" s="165"/>
    </row>
    <row r="8" spans="1:8" x14ac:dyDescent="0.15">
      <c r="A8" s="166"/>
      <c r="B8" s="167"/>
      <c r="C8" s="168"/>
      <c r="D8" s="169">
        <v>63168</v>
      </c>
      <c r="E8" s="170"/>
      <c r="F8" s="171">
        <v>38908</v>
      </c>
      <c r="G8" s="172"/>
      <c r="H8" s="173"/>
    </row>
    <row r="9" spans="1:8" x14ac:dyDescent="0.15">
      <c r="A9" s="154" t="s">
        <v>546</v>
      </c>
      <c r="B9" s="159"/>
      <c r="C9" s="160"/>
      <c r="D9" s="161">
        <v>149748</v>
      </c>
      <c r="E9" s="162"/>
      <c r="F9" s="163">
        <v>74581</v>
      </c>
      <c r="G9" s="164"/>
      <c r="H9" s="165"/>
    </row>
    <row r="10" spans="1:8" x14ac:dyDescent="0.15">
      <c r="A10" s="166"/>
      <c r="B10" s="167"/>
      <c r="C10" s="168"/>
      <c r="D10" s="169">
        <v>80682</v>
      </c>
      <c r="E10" s="170"/>
      <c r="F10" s="171">
        <v>41563</v>
      </c>
      <c r="G10" s="172"/>
      <c r="H10" s="173"/>
    </row>
    <row r="11" spans="1:8" x14ac:dyDescent="0.15">
      <c r="A11" s="154" t="s">
        <v>547</v>
      </c>
      <c r="B11" s="159"/>
      <c r="C11" s="160"/>
      <c r="D11" s="161">
        <v>105602</v>
      </c>
      <c r="E11" s="162"/>
      <c r="F11" s="163">
        <v>76347</v>
      </c>
      <c r="G11" s="164"/>
      <c r="H11" s="165"/>
    </row>
    <row r="12" spans="1:8" x14ac:dyDescent="0.15">
      <c r="A12" s="166"/>
      <c r="B12" s="167"/>
      <c r="C12" s="174"/>
      <c r="D12" s="169">
        <v>53064</v>
      </c>
      <c r="E12" s="170"/>
      <c r="F12" s="171">
        <v>41762</v>
      </c>
      <c r="G12" s="172"/>
      <c r="H12" s="173"/>
    </row>
    <row r="13" spans="1:8" x14ac:dyDescent="0.15">
      <c r="A13" s="154"/>
      <c r="B13" s="159"/>
      <c r="C13" s="175"/>
      <c r="D13" s="176">
        <v>105208</v>
      </c>
      <c r="E13" s="177"/>
      <c r="F13" s="178">
        <v>71000</v>
      </c>
      <c r="G13" s="179"/>
      <c r="H13" s="165"/>
    </row>
    <row r="14" spans="1:8" x14ac:dyDescent="0.15">
      <c r="A14" s="166"/>
      <c r="B14" s="167"/>
      <c r="C14" s="168"/>
      <c r="D14" s="169">
        <v>49792</v>
      </c>
      <c r="E14" s="170"/>
      <c r="F14" s="171">
        <v>38571</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5.0999999999999996</v>
      </c>
      <c r="C19" s="180">
        <f>ROUND(VALUE(SUBSTITUTE(実質収支比率等に係る経年分析!G$48,"▲","-")),2)</f>
        <v>2.58</v>
      </c>
      <c r="D19" s="180">
        <f>ROUND(VALUE(SUBSTITUTE(実質収支比率等に係る経年分析!H$48,"▲","-")),2)</f>
        <v>1.25</v>
      </c>
      <c r="E19" s="180">
        <f>ROUND(VALUE(SUBSTITUTE(実質収支比率等に係る経年分析!I$48,"▲","-")),2)</f>
        <v>1.59</v>
      </c>
      <c r="F19" s="180">
        <f>ROUND(VALUE(SUBSTITUTE(実質収支比率等に係る経年分析!J$48,"▲","-")),2)</f>
        <v>3.75</v>
      </c>
    </row>
    <row r="20" spans="1:11" x14ac:dyDescent="0.15">
      <c r="A20" s="180" t="s">
        <v>55</v>
      </c>
      <c r="B20" s="180">
        <f>ROUND(VALUE(SUBSTITUTE(実質収支比率等に係る経年分析!F$47,"▲","-")),2)</f>
        <v>10.37</v>
      </c>
      <c r="C20" s="180">
        <f>ROUND(VALUE(SUBSTITUTE(実質収支比率等に係る経年分析!G$47,"▲","-")),2)</f>
        <v>9.65</v>
      </c>
      <c r="D20" s="180">
        <f>ROUND(VALUE(SUBSTITUTE(実質収支比率等に係る経年分析!H$47,"▲","-")),2)</f>
        <v>7.17</v>
      </c>
      <c r="E20" s="180">
        <f>ROUND(VALUE(SUBSTITUTE(実質収支比率等に係る経年分析!I$47,"▲","-")),2)</f>
        <v>4.9400000000000004</v>
      </c>
      <c r="F20" s="180">
        <f>ROUND(VALUE(SUBSTITUTE(実質収支比率等に係る経年分析!J$47,"▲","-")),2)</f>
        <v>5.91</v>
      </c>
    </row>
    <row r="21" spans="1:11" x14ac:dyDescent="0.15">
      <c r="A21" s="180" t="s">
        <v>56</v>
      </c>
      <c r="B21" s="180">
        <f>IF(ISNUMBER(VALUE(SUBSTITUTE(実質収支比率等に係る経年分析!F$49,"▲","-"))),ROUND(VALUE(SUBSTITUTE(実質収支比率等に係る経年分析!F$49,"▲","-")),2),NA())</f>
        <v>-0.28000000000000003</v>
      </c>
      <c r="C21" s="180">
        <f>IF(ISNUMBER(VALUE(SUBSTITUTE(実質収支比率等に係る経年分析!G$49,"▲","-"))),ROUND(VALUE(SUBSTITUTE(実質収支比率等に係る経年分析!G$49,"▲","-")),2),NA())</f>
        <v>-3.07</v>
      </c>
      <c r="D21" s="180">
        <f>IF(ISNUMBER(VALUE(SUBSTITUTE(実質収支比率等に係る経年分析!H$49,"▲","-"))),ROUND(VALUE(SUBSTITUTE(実質収支比率等に係る経年分析!H$49,"▲","-")),2),NA())</f>
        <v>-3.72</v>
      </c>
      <c r="E21" s="180">
        <f>IF(ISNUMBER(VALUE(SUBSTITUTE(実質収支比率等に係る経年分析!I$49,"▲","-"))),ROUND(VALUE(SUBSTITUTE(実質収支比率等に係る経年分析!I$49,"▲","-")),2),NA())</f>
        <v>-1.86</v>
      </c>
      <c r="F21" s="180">
        <f>IF(ISNUMBER(VALUE(SUBSTITUTE(実質収支比率等に係る経年分析!J$49,"▲","-"))),ROUND(VALUE(SUBSTITUTE(実質収支比率等に係る経年分析!J$49,"▲","-")),2),NA())</f>
        <v>3.32</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0.7</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東部産業団地事業特別会計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公共用地先行取得事業特別会計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後期高齢者医療事業特別会計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v>
      </c>
    </row>
    <row r="33" spans="1:16" x14ac:dyDescent="0.15">
      <c r="A33" s="181" t="str">
        <f>IF(連結実質赤字比率に係る赤字・黒字の構成分析!C$37="",NA(),連結実質赤字比率に係る赤字・黒字の構成分析!C$37)</f>
        <v>国民健康保険事業特別会計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1.56</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1.71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0.28999999999999998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0.23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0.66</v>
      </c>
    </row>
    <row r="34" spans="1:16" x14ac:dyDescent="0.15">
      <c r="A34" s="181" t="str">
        <f>IF(連結実質赤字比率に係る赤字・黒字の構成分析!C$36="",NA(),連結実質赤字比率に係る赤字・黒字の構成分析!C$36)</f>
        <v>下水道事業会計</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#VALUE!</v>
      </c>
      <c r="E34" s="181" t="e">
        <f>IF(ROUND(VALUE(SUBSTITUTE(連結実質赤字比率に係る赤字・黒字の構成分析!G$36,"▲", "-")), 2) &gt;= 0, ABS(ROUND(VALUE(SUBSTITUTE(連結実質赤字比率に係る赤字・黒字の構成分析!G$36,"▲", "-")), 2)), NA())</f>
        <v>#VALUE!</v>
      </c>
      <c r="F34" s="181" t="e">
        <f>IF(ROUND(VALUE(SUBSTITUTE(連結実質赤字比率に係る赤字・黒字の構成分析!H$36,"▲", "-")), 2) &lt; 0, ABS(ROUND(VALUE(SUBSTITUTE(連結実質赤字比率に係る赤字・黒字の構成分析!H$36,"▲", "-")), 2)), NA())</f>
        <v>#VALUE!</v>
      </c>
      <c r="G34" s="181" t="e">
        <f>IF(ROUND(VALUE(SUBSTITUTE(連結実質赤字比率に係る赤字・黒字の構成分析!H$36,"▲", "-")), 2) &gt;= 0, ABS(ROUND(VALUE(SUBSTITUTE(連結実質赤字比率に係る赤字・黒字の構成分析!H$36,"▲", "-")), 2)), NA())</f>
        <v>#VALUE!</v>
      </c>
      <c r="H34" s="181" t="e">
        <f>IF(ROUND(VALUE(SUBSTITUTE(連結実質赤字比率に係る赤字・黒字の構成分析!I$36,"▲", "-")), 2) &lt; 0, ABS(ROUND(VALUE(SUBSTITUTE(連結実質赤字比率に係る赤字・黒字の構成分析!I$36,"▲", "-")), 2)), NA())</f>
        <v>#VALUE!</v>
      </c>
      <c r="I34" s="181" t="e">
        <f>IF(ROUND(VALUE(SUBSTITUTE(連結実質赤字比率に係る赤字・黒字の構成分析!I$36,"▲", "-")), 2) &gt;= 0, ABS(ROUND(VALUE(SUBSTITUTE(連結実質赤字比率に係る赤字・黒字の構成分析!I$36,"▲", "-")), 2)), NA())</f>
        <v>#VALUE!</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2.38</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5.09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2.58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1.25</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1.58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3.74</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4.7699999999999996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5.89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6.38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6.68</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1358</v>
      </c>
      <c r="E42" s="182"/>
      <c r="F42" s="182"/>
      <c r="G42" s="182">
        <f>'実質公債費比率（分子）の構造'!L$52</f>
        <v>1378</v>
      </c>
      <c r="H42" s="182"/>
      <c r="I42" s="182"/>
      <c r="J42" s="182">
        <f>'実質公債費比率（分子）の構造'!M$52</f>
        <v>1395</v>
      </c>
      <c r="K42" s="182"/>
      <c r="L42" s="182"/>
      <c r="M42" s="182">
        <f>'実質公債費比率（分子）の構造'!N$52</f>
        <v>1407</v>
      </c>
      <c r="N42" s="182"/>
      <c r="O42" s="182"/>
      <c r="P42" s="182">
        <f>'実質公債費比率（分子）の構造'!O$52</f>
        <v>1401</v>
      </c>
    </row>
    <row r="43" spans="1:16" x14ac:dyDescent="0.15">
      <c r="A43" s="182" t="s">
        <v>64</v>
      </c>
      <c r="B43" s="182">
        <f>'実質公債費比率（分子）の構造'!K$51</f>
        <v>0</v>
      </c>
      <c r="C43" s="182"/>
      <c r="D43" s="182"/>
      <c r="E43" s="182">
        <f>'実質公債費比率（分子）の構造'!L$51</f>
        <v>0</v>
      </c>
      <c r="F43" s="182"/>
      <c r="G43" s="182"/>
      <c r="H43" s="182">
        <f>'実質公債費比率（分子）の構造'!M$51</f>
        <v>1</v>
      </c>
      <c r="I43" s="182"/>
      <c r="J43" s="182"/>
      <c r="K43" s="182">
        <f>'実質公債費比率（分子）の構造'!N$51</f>
        <v>1</v>
      </c>
      <c r="L43" s="182"/>
      <c r="M43" s="182"/>
      <c r="N43" s="182">
        <f>'実質公債費比率（分子）の構造'!O$51</f>
        <v>0</v>
      </c>
      <c r="O43" s="182"/>
      <c r="P43" s="182"/>
    </row>
    <row r="44" spans="1:16" x14ac:dyDescent="0.15">
      <c r="A44" s="182" t="s">
        <v>65</v>
      </c>
      <c r="B44" s="182">
        <f>'実質公債費比率（分子）の構造'!K$50</f>
        <v>107</v>
      </c>
      <c r="C44" s="182"/>
      <c r="D44" s="182"/>
      <c r="E44" s="182">
        <f>'実質公債費比率（分子）の構造'!L$50</f>
        <v>103</v>
      </c>
      <c r="F44" s="182"/>
      <c r="G44" s="182"/>
      <c r="H44" s="182">
        <f>'実質公債費比率（分子）の構造'!M$50</f>
        <v>103</v>
      </c>
      <c r="I44" s="182"/>
      <c r="J44" s="182"/>
      <c r="K44" s="182">
        <f>'実質公債費比率（分子）の構造'!N$50</f>
        <v>100</v>
      </c>
      <c r="L44" s="182"/>
      <c r="M44" s="182"/>
      <c r="N44" s="182">
        <f>'実質公債費比率（分子）の構造'!O$50</f>
        <v>95</v>
      </c>
      <c r="O44" s="182"/>
      <c r="P44" s="182"/>
    </row>
    <row r="45" spans="1:16" x14ac:dyDescent="0.15">
      <c r="A45" s="182" t="s">
        <v>66</v>
      </c>
      <c r="B45" s="182">
        <f>'実質公債費比率（分子）の構造'!K$49</f>
        <v>87</v>
      </c>
      <c r="C45" s="182"/>
      <c r="D45" s="182"/>
      <c r="E45" s="182">
        <f>'実質公債費比率（分子）の構造'!L$49</f>
        <v>92</v>
      </c>
      <c r="F45" s="182"/>
      <c r="G45" s="182"/>
      <c r="H45" s="182">
        <f>'実質公債費比率（分子）の構造'!M$49</f>
        <v>99</v>
      </c>
      <c r="I45" s="182"/>
      <c r="J45" s="182"/>
      <c r="K45" s="182">
        <f>'実質公債費比率（分子）の構造'!N$49</f>
        <v>110</v>
      </c>
      <c r="L45" s="182"/>
      <c r="M45" s="182"/>
      <c r="N45" s="182">
        <f>'実質公債費比率（分子）の構造'!O$49</f>
        <v>96</v>
      </c>
      <c r="O45" s="182"/>
      <c r="P45" s="182"/>
    </row>
    <row r="46" spans="1:16" x14ac:dyDescent="0.15">
      <c r="A46" s="182" t="s">
        <v>67</v>
      </c>
      <c r="B46" s="182">
        <f>'実質公債費比率（分子）の構造'!K$48</f>
        <v>953</v>
      </c>
      <c r="C46" s="182"/>
      <c r="D46" s="182"/>
      <c r="E46" s="182">
        <f>'実質公債費比率（分子）の構造'!L$48</f>
        <v>915</v>
      </c>
      <c r="F46" s="182"/>
      <c r="G46" s="182"/>
      <c r="H46" s="182">
        <f>'実質公債費比率（分子）の構造'!M$48</f>
        <v>930</v>
      </c>
      <c r="I46" s="182"/>
      <c r="J46" s="182"/>
      <c r="K46" s="182">
        <f>'実質公債費比率（分子）の構造'!N$48</f>
        <v>906</v>
      </c>
      <c r="L46" s="182"/>
      <c r="M46" s="182"/>
      <c r="N46" s="182">
        <f>'実質公債費比率（分子）の構造'!O$48</f>
        <v>821</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1270</v>
      </c>
      <c r="C49" s="182"/>
      <c r="D49" s="182"/>
      <c r="E49" s="182">
        <f>'実質公債費比率（分子）の構造'!L$45</f>
        <v>1316</v>
      </c>
      <c r="F49" s="182"/>
      <c r="G49" s="182"/>
      <c r="H49" s="182">
        <f>'実質公債費比率（分子）の構造'!M$45</f>
        <v>1338</v>
      </c>
      <c r="I49" s="182"/>
      <c r="J49" s="182"/>
      <c r="K49" s="182">
        <f>'実質公債費比率（分子）の構造'!N$45</f>
        <v>1374</v>
      </c>
      <c r="L49" s="182"/>
      <c r="M49" s="182"/>
      <c r="N49" s="182">
        <f>'実質公債費比率（分子）の構造'!O$45</f>
        <v>1411</v>
      </c>
      <c r="O49" s="182"/>
      <c r="P49" s="182"/>
    </row>
    <row r="50" spans="1:16" x14ac:dyDescent="0.15">
      <c r="A50" s="182" t="s">
        <v>71</v>
      </c>
      <c r="B50" s="182" t="e">
        <f>NA()</f>
        <v>#N/A</v>
      </c>
      <c r="C50" s="182">
        <f>IF(ISNUMBER('実質公債費比率（分子）の構造'!K$53),'実質公債費比率（分子）の構造'!K$53,NA())</f>
        <v>1059</v>
      </c>
      <c r="D50" s="182" t="e">
        <f>NA()</f>
        <v>#N/A</v>
      </c>
      <c r="E50" s="182" t="e">
        <f>NA()</f>
        <v>#N/A</v>
      </c>
      <c r="F50" s="182">
        <f>IF(ISNUMBER('実質公債費比率（分子）の構造'!L$53),'実質公債費比率（分子）の構造'!L$53,NA())</f>
        <v>1048</v>
      </c>
      <c r="G50" s="182" t="e">
        <f>NA()</f>
        <v>#N/A</v>
      </c>
      <c r="H50" s="182" t="e">
        <f>NA()</f>
        <v>#N/A</v>
      </c>
      <c r="I50" s="182">
        <f>IF(ISNUMBER('実質公債費比率（分子）の構造'!M$53),'実質公債費比率（分子）の構造'!M$53,NA())</f>
        <v>1076</v>
      </c>
      <c r="J50" s="182" t="e">
        <f>NA()</f>
        <v>#N/A</v>
      </c>
      <c r="K50" s="182" t="e">
        <f>NA()</f>
        <v>#N/A</v>
      </c>
      <c r="L50" s="182">
        <f>IF(ISNUMBER('実質公債費比率（分子）の構造'!N$53),'実質公債費比率（分子）の構造'!N$53,NA())</f>
        <v>1084</v>
      </c>
      <c r="M50" s="182" t="e">
        <f>NA()</f>
        <v>#N/A</v>
      </c>
      <c r="N50" s="182" t="e">
        <f>NA()</f>
        <v>#N/A</v>
      </c>
      <c r="O50" s="182">
        <f>IF(ISNUMBER('実質公債費比率（分子）の構造'!O$53),'実質公債費比率（分子）の構造'!O$53,NA())</f>
        <v>1022</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17532</v>
      </c>
      <c r="E56" s="181"/>
      <c r="F56" s="181"/>
      <c r="G56" s="181">
        <f>'将来負担比率（分子）の構造'!J$52</f>
        <v>17365</v>
      </c>
      <c r="H56" s="181"/>
      <c r="I56" s="181"/>
      <c r="J56" s="181">
        <f>'将来負担比率（分子）の構造'!K$52</f>
        <v>17960</v>
      </c>
      <c r="K56" s="181"/>
      <c r="L56" s="181"/>
      <c r="M56" s="181">
        <f>'将来負担比率（分子）の構造'!L$52</f>
        <v>18704</v>
      </c>
      <c r="N56" s="181"/>
      <c r="O56" s="181"/>
      <c r="P56" s="181">
        <f>'将来負担比率（分子）の構造'!M$52</f>
        <v>18613</v>
      </c>
    </row>
    <row r="57" spans="1:16" x14ac:dyDescent="0.15">
      <c r="A57" s="181" t="s">
        <v>42</v>
      </c>
      <c r="B57" s="181"/>
      <c r="C57" s="181"/>
      <c r="D57" s="181">
        <f>'将来負担比率（分子）の構造'!I$51</f>
        <v>2417</v>
      </c>
      <c r="E57" s="181"/>
      <c r="F57" s="181"/>
      <c r="G57" s="181">
        <f>'将来負担比率（分子）の構造'!J$51</f>
        <v>2232</v>
      </c>
      <c r="H57" s="181"/>
      <c r="I57" s="181"/>
      <c r="J57" s="181">
        <f>'将来負担比率（分子）の構造'!K$51</f>
        <v>2290</v>
      </c>
      <c r="K57" s="181"/>
      <c r="L57" s="181"/>
      <c r="M57" s="181">
        <f>'将来負担比率（分子）の構造'!L$51</f>
        <v>2194</v>
      </c>
      <c r="N57" s="181"/>
      <c r="O57" s="181"/>
      <c r="P57" s="181">
        <f>'将来負担比率（分子）の構造'!M$51</f>
        <v>2117</v>
      </c>
    </row>
    <row r="58" spans="1:16" x14ac:dyDescent="0.15">
      <c r="A58" s="181" t="s">
        <v>41</v>
      </c>
      <c r="B58" s="181"/>
      <c r="C58" s="181"/>
      <c r="D58" s="181">
        <f>'将来負担比率（分子）の構造'!I$50</f>
        <v>1647</v>
      </c>
      <c r="E58" s="181"/>
      <c r="F58" s="181"/>
      <c r="G58" s="181">
        <f>'将来負担比率（分子）の構造'!J$50</f>
        <v>1581</v>
      </c>
      <c r="H58" s="181"/>
      <c r="I58" s="181"/>
      <c r="J58" s="181">
        <f>'将来負担比率（分子）の構造'!K$50</f>
        <v>1411</v>
      </c>
      <c r="K58" s="181"/>
      <c r="L58" s="181"/>
      <c r="M58" s="181">
        <f>'将来負担比率（分子）の構造'!L$50</f>
        <v>1054</v>
      </c>
      <c r="N58" s="181"/>
      <c r="O58" s="181"/>
      <c r="P58" s="181">
        <f>'将来負担比率（分子）の構造'!M$50</f>
        <v>977</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f>'将来負担比率（分子）の構造'!K$46</f>
        <v>86</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2085</v>
      </c>
      <c r="C62" s="181"/>
      <c r="D62" s="181"/>
      <c r="E62" s="181">
        <f>'将来負担比率（分子）の構造'!J$45</f>
        <v>2121</v>
      </c>
      <c r="F62" s="181"/>
      <c r="G62" s="181"/>
      <c r="H62" s="181">
        <f>'将来負担比率（分子）の構造'!K$45</f>
        <v>1825</v>
      </c>
      <c r="I62" s="181"/>
      <c r="J62" s="181"/>
      <c r="K62" s="181">
        <f>'将来負担比率（分子）の構造'!L$45</f>
        <v>1737</v>
      </c>
      <c r="L62" s="181"/>
      <c r="M62" s="181"/>
      <c r="N62" s="181">
        <f>'将来負担比率（分子）の構造'!M$45</f>
        <v>1615</v>
      </c>
      <c r="O62" s="181"/>
      <c r="P62" s="181"/>
    </row>
    <row r="63" spans="1:16" x14ac:dyDescent="0.15">
      <c r="A63" s="181" t="s">
        <v>34</v>
      </c>
      <c r="B63" s="181">
        <f>'将来負担比率（分子）の構造'!I$44</f>
        <v>670</v>
      </c>
      <c r="C63" s="181"/>
      <c r="D63" s="181"/>
      <c r="E63" s="181">
        <f>'将来負担比率（分子）の構造'!J$44</f>
        <v>671</v>
      </c>
      <c r="F63" s="181"/>
      <c r="G63" s="181"/>
      <c r="H63" s="181">
        <f>'将来負担比率（分子）の構造'!K$44</f>
        <v>710</v>
      </c>
      <c r="I63" s="181"/>
      <c r="J63" s="181"/>
      <c r="K63" s="181">
        <f>'将来負担比率（分子）の構造'!L$44</f>
        <v>648</v>
      </c>
      <c r="L63" s="181"/>
      <c r="M63" s="181"/>
      <c r="N63" s="181">
        <f>'将来負担比率（分子）の構造'!M$44</f>
        <v>588</v>
      </c>
      <c r="O63" s="181"/>
      <c r="P63" s="181"/>
    </row>
    <row r="64" spans="1:16" x14ac:dyDescent="0.15">
      <c r="A64" s="181" t="s">
        <v>33</v>
      </c>
      <c r="B64" s="181">
        <f>'将来負担比率（分子）の構造'!I$43</f>
        <v>12608</v>
      </c>
      <c r="C64" s="181"/>
      <c r="D64" s="181"/>
      <c r="E64" s="181">
        <f>'将来負担比率（分子）の構造'!J$43</f>
        <v>12633</v>
      </c>
      <c r="F64" s="181"/>
      <c r="G64" s="181"/>
      <c r="H64" s="181">
        <f>'将来負担比率（分子）の構造'!K$43</f>
        <v>12410</v>
      </c>
      <c r="I64" s="181"/>
      <c r="J64" s="181"/>
      <c r="K64" s="181">
        <f>'将来負担比率（分子）の構造'!L$43</f>
        <v>12495</v>
      </c>
      <c r="L64" s="181"/>
      <c r="M64" s="181"/>
      <c r="N64" s="181">
        <f>'将来負担比率（分子）の構造'!M$43</f>
        <v>12712</v>
      </c>
      <c r="O64" s="181"/>
      <c r="P64" s="181"/>
    </row>
    <row r="65" spans="1:16" x14ac:dyDescent="0.15">
      <c r="A65" s="181" t="s">
        <v>32</v>
      </c>
      <c r="B65" s="181">
        <f>'将来負担比率（分子）の構造'!I$42</f>
        <v>3119</v>
      </c>
      <c r="C65" s="181"/>
      <c r="D65" s="181"/>
      <c r="E65" s="181">
        <f>'将来負担比率（分子）の構造'!J$42</f>
        <v>2982</v>
      </c>
      <c r="F65" s="181"/>
      <c r="G65" s="181"/>
      <c r="H65" s="181">
        <f>'将来負担比率（分子）の構造'!K$42</f>
        <v>2801</v>
      </c>
      <c r="I65" s="181"/>
      <c r="J65" s="181"/>
      <c r="K65" s="181">
        <f>'将来負担比率（分子）の構造'!L$42</f>
        <v>2649</v>
      </c>
      <c r="L65" s="181"/>
      <c r="M65" s="181"/>
      <c r="N65" s="181">
        <f>'将来負担比率（分子）の構造'!M$42</f>
        <v>2502</v>
      </c>
      <c r="O65" s="181"/>
      <c r="P65" s="181"/>
    </row>
    <row r="66" spans="1:16" x14ac:dyDescent="0.15">
      <c r="A66" s="181" t="s">
        <v>31</v>
      </c>
      <c r="B66" s="181">
        <f>'将来負担比率（分子）の構造'!I$41</f>
        <v>14052</v>
      </c>
      <c r="C66" s="181"/>
      <c r="D66" s="181"/>
      <c r="E66" s="181">
        <f>'将来負担比率（分子）の構造'!J$41</f>
        <v>14313</v>
      </c>
      <c r="F66" s="181"/>
      <c r="G66" s="181"/>
      <c r="H66" s="181">
        <f>'将来負担比率（分子）の構造'!K$41</f>
        <v>16101</v>
      </c>
      <c r="I66" s="181"/>
      <c r="J66" s="181"/>
      <c r="K66" s="181">
        <f>'将来負担比率（分子）の構造'!L$41</f>
        <v>18000</v>
      </c>
      <c r="L66" s="181"/>
      <c r="M66" s="181"/>
      <c r="N66" s="181">
        <f>'将来負担比率（分子）の構造'!M$41</f>
        <v>18656</v>
      </c>
      <c r="O66" s="181"/>
      <c r="P66" s="181"/>
    </row>
    <row r="67" spans="1:16" x14ac:dyDescent="0.15">
      <c r="A67" s="181" t="s">
        <v>75</v>
      </c>
      <c r="B67" s="181" t="e">
        <f>NA()</f>
        <v>#N/A</v>
      </c>
      <c r="C67" s="181">
        <f>IF(ISNUMBER('将来負担比率（分子）の構造'!I$53), IF('将来負担比率（分子）の構造'!I$53 &lt; 0, 0, '将来負担比率（分子）の構造'!I$53), NA())</f>
        <v>10937</v>
      </c>
      <c r="D67" s="181" t="e">
        <f>NA()</f>
        <v>#N/A</v>
      </c>
      <c r="E67" s="181" t="e">
        <f>NA()</f>
        <v>#N/A</v>
      </c>
      <c r="F67" s="181">
        <f>IF(ISNUMBER('将来負担比率（分子）の構造'!J$53), IF('将来負担比率（分子）の構造'!J$53 &lt; 0, 0, '将来負担比率（分子）の構造'!J$53), NA())</f>
        <v>11543</v>
      </c>
      <c r="G67" s="181" t="e">
        <f>NA()</f>
        <v>#N/A</v>
      </c>
      <c r="H67" s="181" t="e">
        <f>NA()</f>
        <v>#N/A</v>
      </c>
      <c r="I67" s="181">
        <f>IF(ISNUMBER('将来負担比率（分子）の構造'!K$53), IF('将来負担比率（分子）の構造'!K$53 &lt; 0, 0, '将来負担比率（分子）の構造'!K$53), NA())</f>
        <v>12271</v>
      </c>
      <c r="J67" s="181" t="e">
        <f>NA()</f>
        <v>#N/A</v>
      </c>
      <c r="K67" s="181" t="e">
        <f>NA()</f>
        <v>#N/A</v>
      </c>
      <c r="L67" s="181">
        <f>IF(ISNUMBER('将来負担比率（分子）の構造'!L$53), IF('将来負担比率（分子）の構造'!L$53 &lt; 0, 0, '将来負担比率（分子）の構造'!L$53), NA())</f>
        <v>13579</v>
      </c>
      <c r="M67" s="181" t="e">
        <f>NA()</f>
        <v>#N/A</v>
      </c>
      <c r="N67" s="181" t="e">
        <f>NA()</f>
        <v>#N/A</v>
      </c>
      <c r="O67" s="181">
        <f>IF(ISNUMBER('将来負担比率（分子）の構造'!M$53), IF('将来負担比率（分子）の構造'!M$53 &lt; 0, 0, '将来負担比率（分子）の構造'!M$53), NA())</f>
        <v>14367</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602</v>
      </c>
      <c r="C72" s="185">
        <f>基金残高に係る経年分析!G55</f>
        <v>416</v>
      </c>
      <c r="D72" s="185">
        <f>基金残高に係る経年分析!H55</f>
        <v>513</v>
      </c>
    </row>
    <row r="73" spans="1:16" x14ac:dyDescent="0.15">
      <c r="A73" s="184" t="s">
        <v>78</v>
      </c>
      <c r="B73" s="185">
        <f>基金残高に係る経年分析!F56</f>
        <v>26</v>
      </c>
      <c r="C73" s="185">
        <f>基金残高に係る経年分析!G56</f>
        <v>26</v>
      </c>
      <c r="D73" s="185">
        <f>基金残高に係る経年分析!H56</f>
        <v>26</v>
      </c>
    </row>
    <row r="74" spans="1:16" x14ac:dyDescent="0.15">
      <c r="A74" s="184" t="s">
        <v>79</v>
      </c>
      <c r="B74" s="185">
        <f>基金残高に係る経年分析!F57</f>
        <v>419</v>
      </c>
      <c r="C74" s="185">
        <f>基金残高に係る経年分析!G57</f>
        <v>386</v>
      </c>
      <c r="D74" s="185">
        <f>基金残高に係る経年分析!H57</f>
        <v>242</v>
      </c>
    </row>
  </sheetData>
  <sheetProtection algorithmName="SHA-512" hashValue="YP97puflrThZkC4YoMwOACMq3vtuAh7VZZuxcGpoCnGyOAn/ksNkA4F34/zlWz66dUft6YJ5KK0+RUj5BdKEjg==" saltValue="UPzSOmatC/fGBdB/zk2Ii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211</v>
      </c>
      <c r="DI1" s="762"/>
      <c r="DJ1" s="762"/>
      <c r="DK1" s="762"/>
      <c r="DL1" s="762"/>
      <c r="DM1" s="762"/>
      <c r="DN1" s="763"/>
      <c r="DO1" s="226"/>
      <c r="DP1" s="761" t="s">
        <v>212</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3" t="s">
        <v>214</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215</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216</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x14ac:dyDescent="0.15">
      <c r="B4" s="703" t="s">
        <v>1</v>
      </c>
      <c r="C4" s="704"/>
      <c r="D4" s="704"/>
      <c r="E4" s="704"/>
      <c r="F4" s="704"/>
      <c r="G4" s="704"/>
      <c r="H4" s="704"/>
      <c r="I4" s="704"/>
      <c r="J4" s="704"/>
      <c r="K4" s="704"/>
      <c r="L4" s="704"/>
      <c r="M4" s="704"/>
      <c r="N4" s="704"/>
      <c r="O4" s="704"/>
      <c r="P4" s="704"/>
      <c r="Q4" s="705"/>
      <c r="R4" s="703" t="s">
        <v>217</v>
      </c>
      <c r="S4" s="704"/>
      <c r="T4" s="704"/>
      <c r="U4" s="704"/>
      <c r="V4" s="704"/>
      <c r="W4" s="704"/>
      <c r="X4" s="704"/>
      <c r="Y4" s="705"/>
      <c r="Z4" s="703" t="s">
        <v>218</v>
      </c>
      <c r="AA4" s="704"/>
      <c r="AB4" s="704"/>
      <c r="AC4" s="705"/>
      <c r="AD4" s="703" t="s">
        <v>219</v>
      </c>
      <c r="AE4" s="704"/>
      <c r="AF4" s="704"/>
      <c r="AG4" s="704"/>
      <c r="AH4" s="704"/>
      <c r="AI4" s="704"/>
      <c r="AJ4" s="704"/>
      <c r="AK4" s="705"/>
      <c r="AL4" s="703" t="s">
        <v>218</v>
      </c>
      <c r="AM4" s="704"/>
      <c r="AN4" s="704"/>
      <c r="AO4" s="705"/>
      <c r="AP4" s="764" t="s">
        <v>220</v>
      </c>
      <c r="AQ4" s="764"/>
      <c r="AR4" s="764"/>
      <c r="AS4" s="764"/>
      <c r="AT4" s="764"/>
      <c r="AU4" s="764"/>
      <c r="AV4" s="764"/>
      <c r="AW4" s="764"/>
      <c r="AX4" s="764"/>
      <c r="AY4" s="764"/>
      <c r="AZ4" s="764"/>
      <c r="BA4" s="764"/>
      <c r="BB4" s="764"/>
      <c r="BC4" s="764"/>
      <c r="BD4" s="764"/>
      <c r="BE4" s="764"/>
      <c r="BF4" s="764"/>
      <c r="BG4" s="764" t="s">
        <v>221</v>
      </c>
      <c r="BH4" s="764"/>
      <c r="BI4" s="764"/>
      <c r="BJ4" s="764"/>
      <c r="BK4" s="764"/>
      <c r="BL4" s="764"/>
      <c r="BM4" s="764"/>
      <c r="BN4" s="764"/>
      <c r="BO4" s="764" t="s">
        <v>218</v>
      </c>
      <c r="BP4" s="764"/>
      <c r="BQ4" s="764"/>
      <c r="BR4" s="764"/>
      <c r="BS4" s="764" t="s">
        <v>222</v>
      </c>
      <c r="BT4" s="764"/>
      <c r="BU4" s="764"/>
      <c r="BV4" s="764"/>
      <c r="BW4" s="764"/>
      <c r="BX4" s="764"/>
      <c r="BY4" s="764"/>
      <c r="BZ4" s="764"/>
      <c r="CA4" s="764"/>
      <c r="CB4" s="764"/>
      <c r="CD4" s="746" t="s">
        <v>223</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x14ac:dyDescent="0.15">
      <c r="B5" s="710" t="s">
        <v>224</v>
      </c>
      <c r="C5" s="711"/>
      <c r="D5" s="711"/>
      <c r="E5" s="711"/>
      <c r="F5" s="711"/>
      <c r="G5" s="711"/>
      <c r="H5" s="711"/>
      <c r="I5" s="711"/>
      <c r="J5" s="711"/>
      <c r="K5" s="711"/>
      <c r="L5" s="711"/>
      <c r="M5" s="711"/>
      <c r="N5" s="711"/>
      <c r="O5" s="711"/>
      <c r="P5" s="711"/>
      <c r="Q5" s="712"/>
      <c r="R5" s="697">
        <v>4616017</v>
      </c>
      <c r="S5" s="698"/>
      <c r="T5" s="698"/>
      <c r="U5" s="698"/>
      <c r="V5" s="698"/>
      <c r="W5" s="698"/>
      <c r="X5" s="698"/>
      <c r="Y5" s="741"/>
      <c r="Z5" s="759">
        <v>24.5</v>
      </c>
      <c r="AA5" s="759"/>
      <c r="AB5" s="759"/>
      <c r="AC5" s="759"/>
      <c r="AD5" s="760">
        <v>4616017</v>
      </c>
      <c r="AE5" s="760"/>
      <c r="AF5" s="760"/>
      <c r="AG5" s="760"/>
      <c r="AH5" s="760"/>
      <c r="AI5" s="760"/>
      <c r="AJ5" s="760"/>
      <c r="AK5" s="760"/>
      <c r="AL5" s="742">
        <v>54.4</v>
      </c>
      <c r="AM5" s="715"/>
      <c r="AN5" s="715"/>
      <c r="AO5" s="743"/>
      <c r="AP5" s="710" t="s">
        <v>225</v>
      </c>
      <c r="AQ5" s="711"/>
      <c r="AR5" s="711"/>
      <c r="AS5" s="711"/>
      <c r="AT5" s="711"/>
      <c r="AU5" s="711"/>
      <c r="AV5" s="711"/>
      <c r="AW5" s="711"/>
      <c r="AX5" s="711"/>
      <c r="AY5" s="711"/>
      <c r="AZ5" s="711"/>
      <c r="BA5" s="711"/>
      <c r="BB5" s="711"/>
      <c r="BC5" s="711"/>
      <c r="BD5" s="711"/>
      <c r="BE5" s="711"/>
      <c r="BF5" s="712"/>
      <c r="BG5" s="642">
        <v>4615355</v>
      </c>
      <c r="BH5" s="643"/>
      <c r="BI5" s="643"/>
      <c r="BJ5" s="643"/>
      <c r="BK5" s="643"/>
      <c r="BL5" s="643"/>
      <c r="BM5" s="643"/>
      <c r="BN5" s="644"/>
      <c r="BO5" s="675">
        <v>100</v>
      </c>
      <c r="BP5" s="675"/>
      <c r="BQ5" s="675"/>
      <c r="BR5" s="675"/>
      <c r="BS5" s="676">
        <v>310372</v>
      </c>
      <c r="BT5" s="676"/>
      <c r="BU5" s="676"/>
      <c r="BV5" s="676"/>
      <c r="BW5" s="676"/>
      <c r="BX5" s="676"/>
      <c r="BY5" s="676"/>
      <c r="BZ5" s="676"/>
      <c r="CA5" s="676"/>
      <c r="CB5" s="730"/>
      <c r="CD5" s="746" t="s">
        <v>220</v>
      </c>
      <c r="CE5" s="747"/>
      <c r="CF5" s="747"/>
      <c r="CG5" s="747"/>
      <c r="CH5" s="747"/>
      <c r="CI5" s="747"/>
      <c r="CJ5" s="747"/>
      <c r="CK5" s="747"/>
      <c r="CL5" s="747"/>
      <c r="CM5" s="747"/>
      <c r="CN5" s="747"/>
      <c r="CO5" s="747"/>
      <c r="CP5" s="747"/>
      <c r="CQ5" s="748"/>
      <c r="CR5" s="746" t="s">
        <v>226</v>
      </c>
      <c r="CS5" s="747"/>
      <c r="CT5" s="747"/>
      <c r="CU5" s="747"/>
      <c r="CV5" s="747"/>
      <c r="CW5" s="747"/>
      <c r="CX5" s="747"/>
      <c r="CY5" s="748"/>
      <c r="CZ5" s="746" t="s">
        <v>218</v>
      </c>
      <c r="DA5" s="747"/>
      <c r="DB5" s="747"/>
      <c r="DC5" s="748"/>
      <c r="DD5" s="746" t="s">
        <v>227</v>
      </c>
      <c r="DE5" s="747"/>
      <c r="DF5" s="747"/>
      <c r="DG5" s="747"/>
      <c r="DH5" s="747"/>
      <c r="DI5" s="747"/>
      <c r="DJ5" s="747"/>
      <c r="DK5" s="747"/>
      <c r="DL5" s="747"/>
      <c r="DM5" s="747"/>
      <c r="DN5" s="747"/>
      <c r="DO5" s="747"/>
      <c r="DP5" s="748"/>
      <c r="DQ5" s="746" t="s">
        <v>228</v>
      </c>
      <c r="DR5" s="747"/>
      <c r="DS5" s="747"/>
      <c r="DT5" s="747"/>
      <c r="DU5" s="747"/>
      <c r="DV5" s="747"/>
      <c r="DW5" s="747"/>
      <c r="DX5" s="747"/>
      <c r="DY5" s="747"/>
      <c r="DZ5" s="747"/>
      <c r="EA5" s="747"/>
      <c r="EB5" s="747"/>
      <c r="EC5" s="748"/>
    </row>
    <row r="6" spans="2:143" ht="11.25" customHeight="1" x14ac:dyDescent="0.15">
      <c r="B6" s="639" t="s">
        <v>229</v>
      </c>
      <c r="C6" s="640"/>
      <c r="D6" s="640"/>
      <c r="E6" s="640"/>
      <c r="F6" s="640"/>
      <c r="G6" s="640"/>
      <c r="H6" s="640"/>
      <c r="I6" s="640"/>
      <c r="J6" s="640"/>
      <c r="K6" s="640"/>
      <c r="L6" s="640"/>
      <c r="M6" s="640"/>
      <c r="N6" s="640"/>
      <c r="O6" s="640"/>
      <c r="P6" s="640"/>
      <c r="Q6" s="641"/>
      <c r="R6" s="642">
        <v>189768</v>
      </c>
      <c r="S6" s="643"/>
      <c r="T6" s="643"/>
      <c r="U6" s="643"/>
      <c r="V6" s="643"/>
      <c r="W6" s="643"/>
      <c r="X6" s="643"/>
      <c r="Y6" s="644"/>
      <c r="Z6" s="675">
        <v>1</v>
      </c>
      <c r="AA6" s="675"/>
      <c r="AB6" s="675"/>
      <c r="AC6" s="675"/>
      <c r="AD6" s="676">
        <v>189768</v>
      </c>
      <c r="AE6" s="676"/>
      <c r="AF6" s="676"/>
      <c r="AG6" s="676"/>
      <c r="AH6" s="676"/>
      <c r="AI6" s="676"/>
      <c r="AJ6" s="676"/>
      <c r="AK6" s="676"/>
      <c r="AL6" s="645">
        <v>2.2000000000000002</v>
      </c>
      <c r="AM6" s="646"/>
      <c r="AN6" s="646"/>
      <c r="AO6" s="677"/>
      <c r="AP6" s="639" t="s">
        <v>230</v>
      </c>
      <c r="AQ6" s="640"/>
      <c r="AR6" s="640"/>
      <c r="AS6" s="640"/>
      <c r="AT6" s="640"/>
      <c r="AU6" s="640"/>
      <c r="AV6" s="640"/>
      <c r="AW6" s="640"/>
      <c r="AX6" s="640"/>
      <c r="AY6" s="640"/>
      <c r="AZ6" s="640"/>
      <c r="BA6" s="640"/>
      <c r="BB6" s="640"/>
      <c r="BC6" s="640"/>
      <c r="BD6" s="640"/>
      <c r="BE6" s="640"/>
      <c r="BF6" s="641"/>
      <c r="BG6" s="642">
        <v>4615355</v>
      </c>
      <c r="BH6" s="643"/>
      <c r="BI6" s="643"/>
      <c r="BJ6" s="643"/>
      <c r="BK6" s="643"/>
      <c r="BL6" s="643"/>
      <c r="BM6" s="643"/>
      <c r="BN6" s="644"/>
      <c r="BO6" s="675">
        <v>100</v>
      </c>
      <c r="BP6" s="675"/>
      <c r="BQ6" s="675"/>
      <c r="BR6" s="675"/>
      <c r="BS6" s="676">
        <v>310372</v>
      </c>
      <c r="BT6" s="676"/>
      <c r="BU6" s="676"/>
      <c r="BV6" s="676"/>
      <c r="BW6" s="676"/>
      <c r="BX6" s="676"/>
      <c r="BY6" s="676"/>
      <c r="BZ6" s="676"/>
      <c r="CA6" s="676"/>
      <c r="CB6" s="730"/>
      <c r="CD6" s="700" t="s">
        <v>231</v>
      </c>
      <c r="CE6" s="701"/>
      <c r="CF6" s="701"/>
      <c r="CG6" s="701"/>
      <c r="CH6" s="701"/>
      <c r="CI6" s="701"/>
      <c r="CJ6" s="701"/>
      <c r="CK6" s="701"/>
      <c r="CL6" s="701"/>
      <c r="CM6" s="701"/>
      <c r="CN6" s="701"/>
      <c r="CO6" s="701"/>
      <c r="CP6" s="701"/>
      <c r="CQ6" s="702"/>
      <c r="CR6" s="642">
        <v>168900</v>
      </c>
      <c r="CS6" s="643"/>
      <c r="CT6" s="643"/>
      <c r="CU6" s="643"/>
      <c r="CV6" s="643"/>
      <c r="CW6" s="643"/>
      <c r="CX6" s="643"/>
      <c r="CY6" s="644"/>
      <c r="CZ6" s="742">
        <v>0.9</v>
      </c>
      <c r="DA6" s="715"/>
      <c r="DB6" s="715"/>
      <c r="DC6" s="745"/>
      <c r="DD6" s="648" t="s">
        <v>232</v>
      </c>
      <c r="DE6" s="643"/>
      <c r="DF6" s="643"/>
      <c r="DG6" s="643"/>
      <c r="DH6" s="643"/>
      <c r="DI6" s="643"/>
      <c r="DJ6" s="643"/>
      <c r="DK6" s="643"/>
      <c r="DL6" s="643"/>
      <c r="DM6" s="643"/>
      <c r="DN6" s="643"/>
      <c r="DO6" s="643"/>
      <c r="DP6" s="644"/>
      <c r="DQ6" s="648">
        <v>168398</v>
      </c>
      <c r="DR6" s="643"/>
      <c r="DS6" s="643"/>
      <c r="DT6" s="643"/>
      <c r="DU6" s="643"/>
      <c r="DV6" s="643"/>
      <c r="DW6" s="643"/>
      <c r="DX6" s="643"/>
      <c r="DY6" s="643"/>
      <c r="DZ6" s="643"/>
      <c r="EA6" s="643"/>
      <c r="EB6" s="643"/>
      <c r="EC6" s="688"/>
    </row>
    <row r="7" spans="2:143" ht="11.25" customHeight="1" x14ac:dyDescent="0.15">
      <c r="B7" s="639" t="s">
        <v>233</v>
      </c>
      <c r="C7" s="640"/>
      <c r="D7" s="640"/>
      <c r="E7" s="640"/>
      <c r="F7" s="640"/>
      <c r="G7" s="640"/>
      <c r="H7" s="640"/>
      <c r="I7" s="640"/>
      <c r="J7" s="640"/>
      <c r="K7" s="640"/>
      <c r="L7" s="640"/>
      <c r="M7" s="640"/>
      <c r="N7" s="640"/>
      <c r="O7" s="640"/>
      <c r="P7" s="640"/>
      <c r="Q7" s="641"/>
      <c r="R7" s="642">
        <v>3948</v>
      </c>
      <c r="S7" s="643"/>
      <c r="T7" s="643"/>
      <c r="U7" s="643"/>
      <c r="V7" s="643"/>
      <c r="W7" s="643"/>
      <c r="X7" s="643"/>
      <c r="Y7" s="644"/>
      <c r="Z7" s="675">
        <v>0</v>
      </c>
      <c r="AA7" s="675"/>
      <c r="AB7" s="675"/>
      <c r="AC7" s="675"/>
      <c r="AD7" s="676">
        <v>3948</v>
      </c>
      <c r="AE7" s="676"/>
      <c r="AF7" s="676"/>
      <c r="AG7" s="676"/>
      <c r="AH7" s="676"/>
      <c r="AI7" s="676"/>
      <c r="AJ7" s="676"/>
      <c r="AK7" s="676"/>
      <c r="AL7" s="645">
        <v>0</v>
      </c>
      <c r="AM7" s="646"/>
      <c r="AN7" s="646"/>
      <c r="AO7" s="677"/>
      <c r="AP7" s="639" t="s">
        <v>234</v>
      </c>
      <c r="AQ7" s="640"/>
      <c r="AR7" s="640"/>
      <c r="AS7" s="640"/>
      <c r="AT7" s="640"/>
      <c r="AU7" s="640"/>
      <c r="AV7" s="640"/>
      <c r="AW7" s="640"/>
      <c r="AX7" s="640"/>
      <c r="AY7" s="640"/>
      <c r="AZ7" s="640"/>
      <c r="BA7" s="640"/>
      <c r="BB7" s="640"/>
      <c r="BC7" s="640"/>
      <c r="BD7" s="640"/>
      <c r="BE7" s="640"/>
      <c r="BF7" s="641"/>
      <c r="BG7" s="642">
        <v>1738452</v>
      </c>
      <c r="BH7" s="643"/>
      <c r="BI7" s="643"/>
      <c r="BJ7" s="643"/>
      <c r="BK7" s="643"/>
      <c r="BL7" s="643"/>
      <c r="BM7" s="643"/>
      <c r="BN7" s="644"/>
      <c r="BO7" s="675">
        <v>37.700000000000003</v>
      </c>
      <c r="BP7" s="675"/>
      <c r="BQ7" s="675"/>
      <c r="BR7" s="675"/>
      <c r="BS7" s="676">
        <v>60246</v>
      </c>
      <c r="BT7" s="676"/>
      <c r="BU7" s="676"/>
      <c r="BV7" s="676"/>
      <c r="BW7" s="676"/>
      <c r="BX7" s="676"/>
      <c r="BY7" s="676"/>
      <c r="BZ7" s="676"/>
      <c r="CA7" s="676"/>
      <c r="CB7" s="730"/>
      <c r="CD7" s="689" t="s">
        <v>235</v>
      </c>
      <c r="CE7" s="686"/>
      <c r="CF7" s="686"/>
      <c r="CG7" s="686"/>
      <c r="CH7" s="686"/>
      <c r="CI7" s="686"/>
      <c r="CJ7" s="686"/>
      <c r="CK7" s="686"/>
      <c r="CL7" s="686"/>
      <c r="CM7" s="686"/>
      <c r="CN7" s="686"/>
      <c r="CO7" s="686"/>
      <c r="CP7" s="686"/>
      <c r="CQ7" s="687"/>
      <c r="CR7" s="642">
        <v>4623627</v>
      </c>
      <c r="CS7" s="643"/>
      <c r="CT7" s="643"/>
      <c r="CU7" s="643"/>
      <c r="CV7" s="643"/>
      <c r="CW7" s="643"/>
      <c r="CX7" s="643"/>
      <c r="CY7" s="644"/>
      <c r="CZ7" s="675">
        <v>25.1</v>
      </c>
      <c r="DA7" s="675"/>
      <c r="DB7" s="675"/>
      <c r="DC7" s="675"/>
      <c r="DD7" s="648">
        <v>22762</v>
      </c>
      <c r="DE7" s="643"/>
      <c r="DF7" s="643"/>
      <c r="DG7" s="643"/>
      <c r="DH7" s="643"/>
      <c r="DI7" s="643"/>
      <c r="DJ7" s="643"/>
      <c r="DK7" s="643"/>
      <c r="DL7" s="643"/>
      <c r="DM7" s="643"/>
      <c r="DN7" s="643"/>
      <c r="DO7" s="643"/>
      <c r="DP7" s="644"/>
      <c r="DQ7" s="648">
        <v>1388546</v>
      </c>
      <c r="DR7" s="643"/>
      <c r="DS7" s="643"/>
      <c r="DT7" s="643"/>
      <c r="DU7" s="643"/>
      <c r="DV7" s="643"/>
      <c r="DW7" s="643"/>
      <c r="DX7" s="643"/>
      <c r="DY7" s="643"/>
      <c r="DZ7" s="643"/>
      <c r="EA7" s="643"/>
      <c r="EB7" s="643"/>
      <c r="EC7" s="688"/>
    </row>
    <row r="8" spans="2:143" ht="11.25" customHeight="1" x14ac:dyDescent="0.15">
      <c r="B8" s="639" t="s">
        <v>236</v>
      </c>
      <c r="C8" s="640"/>
      <c r="D8" s="640"/>
      <c r="E8" s="640"/>
      <c r="F8" s="640"/>
      <c r="G8" s="640"/>
      <c r="H8" s="640"/>
      <c r="I8" s="640"/>
      <c r="J8" s="640"/>
      <c r="K8" s="640"/>
      <c r="L8" s="640"/>
      <c r="M8" s="640"/>
      <c r="N8" s="640"/>
      <c r="O8" s="640"/>
      <c r="P8" s="640"/>
      <c r="Q8" s="641"/>
      <c r="R8" s="642">
        <v>16826</v>
      </c>
      <c r="S8" s="643"/>
      <c r="T8" s="643"/>
      <c r="U8" s="643"/>
      <c r="V8" s="643"/>
      <c r="W8" s="643"/>
      <c r="X8" s="643"/>
      <c r="Y8" s="644"/>
      <c r="Z8" s="675">
        <v>0.1</v>
      </c>
      <c r="AA8" s="675"/>
      <c r="AB8" s="675"/>
      <c r="AC8" s="675"/>
      <c r="AD8" s="676">
        <v>16826</v>
      </c>
      <c r="AE8" s="676"/>
      <c r="AF8" s="676"/>
      <c r="AG8" s="676"/>
      <c r="AH8" s="676"/>
      <c r="AI8" s="676"/>
      <c r="AJ8" s="676"/>
      <c r="AK8" s="676"/>
      <c r="AL8" s="645">
        <v>0.2</v>
      </c>
      <c r="AM8" s="646"/>
      <c r="AN8" s="646"/>
      <c r="AO8" s="677"/>
      <c r="AP8" s="639" t="s">
        <v>237</v>
      </c>
      <c r="AQ8" s="640"/>
      <c r="AR8" s="640"/>
      <c r="AS8" s="640"/>
      <c r="AT8" s="640"/>
      <c r="AU8" s="640"/>
      <c r="AV8" s="640"/>
      <c r="AW8" s="640"/>
      <c r="AX8" s="640"/>
      <c r="AY8" s="640"/>
      <c r="AZ8" s="640"/>
      <c r="BA8" s="640"/>
      <c r="BB8" s="640"/>
      <c r="BC8" s="640"/>
      <c r="BD8" s="640"/>
      <c r="BE8" s="640"/>
      <c r="BF8" s="641"/>
      <c r="BG8" s="642">
        <v>58595</v>
      </c>
      <c r="BH8" s="643"/>
      <c r="BI8" s="643"/>
      <c r="BJ8" s="643"/>
      <c r="BK8" s="643"/>
      <c r="BL8" s="643"/>
      <c r="BM8" s="643"/>
      <c r="BN8" s="644"/>
      <c r="BO8" s="675">
        <v>1.3</v>
      </c>
      <c r="BP8" s="675"/>
      <c r="BQ8" s="675"/>
      <c r="BR8" s="675"/>
      <c r="BS8" s="648" t="s">
        <v>137</v>
      </c>
      <c r="BT8" s="643"/>
      <c r="BU8" s="643"/>
      <c r="BV8" s="643"/>
      <c r="BW8" s="643"/>
      <c r="BX8" s="643"/>
      <c r="BY8" s="643"/>
      <c r="BZ8" s="643"/>
      <c r="CA8" s="643"/>
      <c r="CB8" s="688"/>
      <c r="CD8" s="689" t="s">
        <v>238</v>
      </c>
      <c r="CE8" s="686"/>
      <c r="CF8" s="686"/>
      <c r="CG8" s="686"/>
      <c r="CH8" s="686"/>
      <c r="CI8" s="686"/>
      <c r="CJ8" s="686"/>
      <c r="CK8" s="686"/>
      <c r="CL8" s="686"/>
      <c r="CM8" s="686"/>
      <c r="CN8" s="686"/>
      <c r="CO8" s="686"/>
      <c r="CP8" s="686"/>
      <c r="CQ8" s="687"/>
      <c r="CR8" s="642">
        <v>4515614</v>
      </c>
      <c r="CS8" s="643"/>
      <c r="CT8" s="643"/>
      <c r="CU8" s="643"/>
      <c r="CV8" s="643"/>
      <c r="CW8" s="643"/>
      <c r="CX8" s="643"/>
      <c r="CY8" s="644"/>
      <c r="CZ8" s="675">
        <v>24.5</v>
      </c>
      <c r="DA8" s="675"/>
      <c r="DB8" s="675"/>
      <c r="DC8" s="675"/>
      <c r="DD8" s="648">
        <v>212342</v>
      </c>
      <c r="DE8" s="643"/>
      <c r="DF8" s="643"/>
      <c r="DG8" s="643"/>
      <c r="DH8" s="643"/>
      <c r="DI8" s="643"/>
      <c r="DJ8" s="643"/>
      <c r="DK8" s="643"/>
      <c r="DL8" s="643"/>
      <c r="DM8" s="643"/>
      <c r="DN8" s="643"/>
      <c r="DO8" s="643"/>
      <c r="DP8" s="644"/>
      <c r="DQ8" s="648">
        <v>2466758</v>
      </c>
      <c r="DR8" s="643"/>
      <c r="DS8" s="643"/>
      <c r="DT8" s="643"/>
      <c r="DU8" s="643"/>
      <c r="DV8" s="643"/>
      <c r="DW8" s="643"/>
      <c r="DX8" s="643"/>
      <c r="DY8" s="643"/>
      <c r="DZ8" s="643"/>
      <c r="EA8" s="643"/>
      <c r="EB8" s="643"/>
      <c r="EC8" s="688"/>
    </row>
    <row r="9" spans="2:143" ht="11.25" customHeight="1" x14ac:dyDescent="0.15">
      <c r="B9" s="639" t="s">
        <v>239</v>
      </c>
      <c r="C9" s="640"/>
      <c r="D9" s="640"/>
      <c r="E9" s="640"/>
      <c r="F9" s="640"/>
      <c r="G9" s="640"/>
      <c r="H9" s="640"/>
      <c r="I9" s="640"/>
      <c r="J9" s="640"/>
      <c r="K9" s="640"/>
      <c r="L9" s="640"/>
      <c r="M9" s="640"/>
      <c r="N9" s="640"/>
      <c r="O9" s="640"/>
      <c r="P9" s="640"/>
      <c r="Q9" s="641"/>
      <c r="R9" s="642">
        <v>18916</v>
      </c>
      <c r="S9" s="643"/>
      <c r="T9" s="643"/>
      <c r="U9" s="643"/>
      <c r="V9" s="643"/>
      <c r="W9" s="643"/>
      <c r="X9" s="643"/>
      <c r="Y9" s="644"/>
      <c r="Z9" s="675">
        <v>0.1</v>
      </c>
      <c r="AA9" s="675"/>
      <c r="AB9" s="675"/>
      <c r="AC9" s="675"/>
      <c r="AD9" s="676">
        <v>18916</v>
      </c>
      <c r="AE9" s="676"/>
      <c r="AF9" s="676"/>
      <c r="AG9" s="676"/>
      <c r="AH9" s="676"/>
      <c r="AI9" s="676"/>
      <c r="AJ9" s="676"/>
      <c r="AK9" s="676"/>
      <c r="AL9" s="645">
        <v>0.2</v>
      </c>
      <c r="AM9" s="646"/>
      <c r="AN9" s="646"/>
      <c r="AO9" s="677"/>
      <c r="AP9" s="639" t="s">
        <v>240</v>
      </c>
      <c r="AQ9" s="640"/>
      <c r="AR9" s="640"/>
      <c r="AS9" s="640"/>
      <c r="AT9" s="640"/>
      <c r="AU9" s="640"/>
      <c r="AV9" s="640"/>
      <c r="AW9" s="640"/>
      <c r="AX9" s="640"/>
      <c r="AY9" s="640"/>
      <c r="AZ9" s="640"/>
      <c r="BA9" s="640"/>
      <c r="BB9" s="640"/>
      <c r="BC9" s="640"/>
      <c r="BD9" s="640"/>
      <c r="BE9" s="640"/>
      <c r="BF9" s="641"/>
      <c r="BG9" s="642">
        <v>1386083</v>
      </c>
      <c r="BH9" s="643"/>
      <c r="BI9" s="643"/>
      <c r="BJ9" s="643"/>
      <c r="BK9" s="643"/>
      <c r="BL9" s="643"/>
      <c r="BM9" s="643"/>
      <c r="BN9" s="644"/>
      <c r="BO9" s="675">
        <v>30</v>
      </c>
      <c r="BP9" s="675"/>
      <c r="BQ9" s="675"/>
      <c r="BR9" s="675"/>
      <c r="BS9" s="648" t="s">
        <v>137</v>
      </c>
      <c r="BT9" s="643"/>
      <c r="BU9" s="643"/>
      <c r="BV9" s="643"/>
      <c r="BW9" s="643"/>
      <c r="BX9" s="643"/>
      <c r="BY9" s="643"/>
      <c r="BZ9" s="643"/>
      <c r="CA9" s="643"/>
      <c r="CB9" s="688"/>
      <c r="CD9" s="689" t="s">
        <v>241</v>
      </c>
      <c r="CE9" s="686"/>
      <c r="CF9" s="686"/>
      <c r="CG9" s="686"/>
      <c r="CH9" s="686"/>
      <c r="CI9" s="686"/>
      <c r="CJ9" s="686"/>
      <c r="CK9" s="686"/>
      <c r="CL9" s="686"/>
      <c r="CM9" s="686"/>
      <c r="CN9" s="686"/>
      <c r="CO9" s="686"/>
      <c r="CP9" s="686"/>
      <c r="CQ9" s="687"/>
      <c r="CR9" s="642">
        <v>908696</v>
      </c>
      <c r="CS9" s="643"/>
      <c r="CT9" s="643"/>
      <c r="CU9" s="643"/>
      <c r="CV9" s="643"/>
      <c r="CW9" s="643"/>
      <c r="CX9" s="643"/>
      <c r="CY9" s="644"/>
      <c r="CZ9" s="675">
        <v>4.9000000000000004</v>
      </c>
      <c r="DA9" s="675"/>
      <c r="DB9" s="675"/>
      <c r="DC9" s="675"/>
      <c r="DD9" s="648">
        <v>46648</v>
      </c>
      <c r="DE9" s="643"/>
      <c r="DF9" s="643"/>
      <c r="DG9" s="643"/>
      <c r="DH9" s="643"/>
      <c r="DI9" s="643"/>
      <c r="DJ9" s="643"/>
      <c r="DK9" s="643"/>
      <c r="DL9" s="643"/>
      <c r="DM9" s="643"/>
      <c r="DN9" s="643"/>
      <c r="DO9" s="643"/>
      <c r="DP9" s="644"/>
      <c r="DQ9" s="648">
        <v>728334</v>
      </c>
      <c r="DR9" s="643"/>
      <c r="DS9" s="643"/>
      <c r="DT9" s="643"/>
      <c r="DU9" s="643"/>
      <c r="DV9" s="643"/>
      <c r="DW9" s="643"/>
      <c r="DX9" s="643"/>
      <c r="DY9" s="643"/>
      <c r="DZ9" s="643"/>
      <c r="EA9" s="643"/>
      <c r="EB9" s="643"/>
      <c r="EC9" s="688"/>
    </row>
    <row r="10" spans="2:143" ht="11.25" customHeight="1" x14ac:dyDescent="0.15">
      <c r="B10" s="639" t="s">
        <v>242</v>
      </c>
      <c r="C10" s="640"/>
      <c r="D10" s="640"/>
      <c r="E10" s="640"/>
      <c r="F10" s="640"/>
      <c r="G10" s="640"/>
      <c r="H10" s="640"/>
      <c r="I10" s="640"/>
      <c r="J10" s="640"/>
      <c r="K10" s="640"/>
      <c r="L10" s="640"/>
      <c r="M10" s="640"/>
      <c r="N10" s="640"/>
      <c r="O10" s="640"/>
      <c r="P10" s="640"/>
      <c r="Q10" s="641"/>
      <c r="R10" s="642" t="s">
        <v>137</v>
      </c>
      <c r="S10" s="643"/>
      <c r="T10" s="643"/>
      <c r="U10" s="643"/>
      <c r="V10" s="643"/>
      <c r="W10" s="643"/>
      <c r="X10" s="643"/>
      <c r="Y10" s="644"/>
      <c r="Z10" s="675" t="s">
        <v>137</v>
      </c>
      <c r="AA10" s="675"/>
      <c r="AB10" s="675"/>
      <c r="AC10" s="675"/>
      <c r="AD10" s="676" t="s">
        <v>137</v>
      </c>
      <c r="AE10" s="676"/>
      <c r="AF10" s="676"/>
      <c r="AG10" s="676"/>
      <c r="AH10" s="676"/>
      <c r="AI10" s="676"/>
      <c r="AJ10" s="676"/>
      <c r="AK10" s="676"/>
      <c r="AL10" s="645" t="s">
        <v>232</v>
      </c>
      <c r="AM10" s="646"/>
      <c r="AN10" s="646"/>
      <c r="AO10" s="677"/>
      <c r="AP10" s="639" t="s">
        <v>243</v>
      </c>
      <c r="AQ10" s="640"/>
      <c r="AR10" s="640"/>
      <c r="AS10" s="640"/>
      <c r="AT10" s="640"/>
      <c r="AU10" s="640"/>
      <c r="AV10" s="640"/>
      <c r="AW10" s="640"/>
      <c r="AX10" s="640"/>
      <c r="AY10" s="640"/>
      <c r="AZ10" s="640"/>
      <c r="BA10" s="640"/>
      <c r="BB10" s="640"/>
      <c r="BC10" s="640"/>
      <c r="BD10" s="640"/>
      <c r="BE10" s="640"/>
      <c r="BF10" s="641"/>
      <c r="BG10" s="642">
        <v>135821</v>
      </c>
      <c r="BH10" s="643"/>
      <c r="BI10" s="643"/>
      <c r="BJ10" s="643"/>
      <c r="BK10" s="643"/>
      <c r="BL10" s="643"/>
      <c r="BM10" s="643"/>
      <c r="BN10" s="644"/>
      <c r="BO10" s="675">
        <v>2.9</v>
      </c>
      <c r="BP10" s="675"/>
      <c r="BQ10" s="675"/>
      <c r="BR10" s="675"/>
      <c r="BS10" s="648">
        <v>22646</v>
      </c>
      <c r="BT10" s="643"/>
      <c r="BU10" s="643"/>
      <c r="BV10" s="643"/>
      <c r="BW10" s="643"/>
      <c r="BX10" s="643"/>
      <c r="BY10" s="643"/>
      <c r="BZ10" s="643"/>
      <c r="CA10" s="643"/>
      <c r="CB10" s="688"/>
      <c r="CD10" s="689" t="s">
        <v>244</v>
      </c>
      <c r="CE10" s="686"/>
      <c r="CF10" s="686"/>
      <c r="CG10" s="686"/>
      <c r="CH10" s="686"/>
      <c r="CI10" s="686"/>
      <c r="CJ10" s="686"/>
      <c r="CK10" s="686"/>
      <c r="CL10" s="686"/>
      <c r="CM10" s="686"/>
      <c r="CN10" s="686"/>
      <c r="CO10" s="686"/>
      <c r="CP10" s="686"/>
      <c r="CQ10" s="687"/>
      <c r="CR10" s="642">
        <v>22120</v>
      </c>
      <c r="CS10" s="643"/>
      <c r="CT10" s="643"/>
      <c r="CU10" s="643"/>
      <c r="CV10" s="643"/>
      <c r="CW10" s="643"/>
      <c r="CX10" s="643"/>
      <c r="CY10" s="644"/>
      <c r="CZ10" s="675">
        <v>0.1</v>
      </c>
      <c r="DA10" s="675"/>
      <c r="DB10" s="675"/>
      <c r="DC10" s="675"/>
      <c r="DD10" s="648" t="s">
        <v>137</v>
      </c>
      <c r="DE10" s="643"/>
      <c r="DF10" s="643"/>
      <c r="DG10" s="643"/>
      <c r="DH10" s="643"/>
      <c r="DI10" s="643"/>
      <c r="DJ10" s="643"/>
      <c r="DK10" s="643"/>
      <c r="DL10" s="643"/>
      <c r="DM10" s="643"/>
      <c r="DN10" s="643"/>
      <c r="DO10" s="643"/>
      <c r="DP10" s="644"/>
      <c r="DQ10" s="648">
        <v>7120</v>
      </c>
      <c r="DR10" s="643"/>
      <c r="DS10" s="643"/>
      <c r="DT10" s="643"/>
      <c r="DU10" s="643"/>
      <c r="DV10" s="643"/>
      <c r="DW10" s="643"/>
      <c r="DX10" s="643"/>
      <c r="DY10" s="643"/>
      <c r="DZ10" s="643"/>
      <c r="EA10" s="643"/>
      <c r="EB10" s="643"/>
      <c r="EC10" s="688"/>
    </row>
    <row r="11" spans="2:143" ht="11.25" customHeight="1" x14ac:dyDescent="0.15">
      <c r="B11" s="639" t="s">
        <v>245</v>
      </c>
      <c r="C11" s="640"/>
      <c r="D11" s="640"/>
      <c r="E11" s="640"/>
      <c r="F11" s="640"/>
      <c r="G11" s="640"/>
      <c r="H11" s="640"/>
      <c r="I11" s="640"/>
      <c r="J11" s="640"/>
      <c r="K11" s="640"/>
      <c r="L11" s="640"/>
      <c r="M11" s="640"/>
      <c r="N11" s="640"/>
      <c r="O11" s="640"/>
      <c r="P11" s="640"/>
      <c r="Q11" s="641"/>
      <c r="R11" s="642">
        <v>684657</v>
      </c>
      <c r="S11" s="643"/>
      <c r="T11" s="643"/>
      <c r="U11" s="643"/>
      <c r="V11" s="643"/>
      <c r="W11" s="643"/>
      <c r="X11" s="643"/>
      <c r="Y11" s="644"/>
      <c r="Z11" s="645">
        <v>3.6</v>
      </c>
      <c r="AA11" s="646"/>
      <c r="AB11" s="646"/>
      <c r="AC11" s="647"/>
      <c r="AD11" s="648">
        <v>684657</v>
      </c>
      <c r="AE11" s="643"/>
      <c r="AF11" s="643"/>
      <c r="AG11" s="643"/>
      <c r="AH11" s="643"/>
      <c r="AI11" s="643"/>
      <c r="AJ11" s="643"/>
      <c r="AK11" s="644"/>
      <c r="AL11" s="645">
        <v>8.1</v>
      </c>
      <c r="AM11" s="646"/>
      <c r="AN11" s="646"/>
      <c r="AO11" s="677"/>
      <c r="AP11" s="639" t="s">
        <v>246</v>
      </c>
      <c r="AQ11" s="640"/>
      <c r="AR11" s="640"/>
      <c r="AS11" s="640"/>
      <c r="AT11" s="640"/>
      <c r="AU11" s="640"/>
      <c r="AV11" s="640"/>
      <c r="AW11" s="640"/>
      <c r="AX11" s="640"/>
      <c r="AY11" s="640"/>
      <c r="AZ11" s="640"/>
      <c r="BA11" s="640"/>
      <c r="BB11" s="640"/>
      <c r="BC11" s="640"/>
      <c r="BD11" s="640"/>
      <c r="BE11" s="640"/>
      <c r="BF11" s="641"/>
      <c r="BG11" s="642">
        <v>157953</v>
      </c>
      <c r="BH11" s="643"/>
      <c r="BI11" s="643"/>
      <c r="BJ11" s="643"/>
      <c r="BK11" s="643"/>
      <c r="BL11" s="643"/>
      <c r="BM11" s="643"/>
      <c r="BN11" s="644"/>
      <c r="BO11" s="675">
        <v>3.4</v>
      </c>
      <c r="BP11" s="675"/>
      <c r="BQ11" s="675"/>
      <c r="BR11" s="675"/>
      <c r="BS11" s="648">
        <v>37600</v>
      </c>
      <c r="BT11" s="643"/>
      <c r="BU11" s="643"/>
      <c r="BV11" s="643"/>
      <c r="BW11" s="643"/>
      <c r="BX11" s="643"/>
      <c r="BY11" s="643"/>
      <c r="BZ11" s="643"/>
      <c r="CA11" s="643"/>
      <c r="CB11" s="688"/>
      <c r="CD11" s="689" t="s">
        <v>247</v>
      </c>
      <c r="CE11" s="686"/>
      <c r="CF11" s="686"/>
      <c r="CG11" s="686"/>
      <c r="CH11" s="686"/>
      <c r="CI11" s="686"/>
      <c r="CJ11" s="686"/>
      <c r="CK11" s="686"/>
      <c r="CL11" s="686"/>
      <c r="CM11" s="686"/>
      <c r="CN11" s="686"/>
      <c r="CO11" s="686"/>
      <c r="CP11" s="686"/>
      <c r="CQ11" s="687"/>
      <c r="CR11" s="642">
        <v>1423117</v>
      </c>
      <c r="CS11" s="643"/>
      <c r="CT11" s="643"/>
      <c r="CU11" s="643"/>
      <c r="CV11" s="643"/>
      <c r="CW11" s="643"/>
      <c r="CX11" s="643"/>
      <c r="CY11" s="644"/>
      <c r="CZ11" s="675">
        <v>7.7</v>
      </c>
      <c r="DA11" s="675"/>
      <c r="DB11" s="675"/>
      <c r="DC11" s="675"/>
      <c r="DD11" s="648">
        <v>873750</v>
      </c>
      <c r="DE11" s="643"/>
      <c r="DF11" s="643"/>
      <c r="DG11" s="643"/>
      <c r="DH11" s="643"/>
      <c r="DI11" s="643"/>
      <c r="DJ11" s="643"/>
      <c r="DK11" s="643"/>
      <c r="DL11" s="643"/>
      <c r="DM11" s="643"/>
      <c r="DN11" s="643"/>
      <c r="DO11" s="643"/>
      <c r="DP11" s="644"/>
      <c r="DQ11" s="648">
        <v>237366</v>
      </c>
      <c r="DR11" s="643"/>
      <c r="DS11" s="643"/>
      <c r="DT11" s="643"/>
      <c r="DU11" s="643"/>
      <c r="DV11" s="643"/>
      <c r="DW11" s="643"/>
      <c r="DX11" s="643"/>
      <c r="DY11" s="643"/>
      <c r="DZ11" s="643"/>
      <c r="EA11" s="643"/>
      <c r="EB11" s="643"/>
      <c r="EC11" s="688"/>
    </row>
    <row r="12" spans="2:143" ht="11.25" customHeight="1" x14ac:dyDescent="0.15">
      <c r="B12" s="639" t="s">
        <v>248</v>
      </c>
      <c r="C12" s="640"/>
      <c r="D12" s="640"/>
      <c r="E12" s="640"/>
      <c r="F12" s="640"/>
      <c r="G12" s="640"/>
      <c r="H12" s="640"/>
      <c r="I12" s="640"/>
      <c r="J12" s="640"/>
      <c r="K12" s="640"/>
      <c r="L12" s="640"/>
      <c r="M12" s="640"/>
      <c r="N12" s="640"/>
      <c r="O12" s="640"/>
      <c r="P12" s="640"/>
      <c r="Q12" s="641"/>
      <c r="R12" s="642">
        <v>21694</v>
      </c>
      <c r="S12" s="643"/>
      <c r="T12" s="643"/>
      <c r="U12" s="643"/>
      <c r="V12" s="643"/>
      <c r="W12" s="643"/>
      <c r="X12" s="643"/>
      <c r="Y12" s="644"/>
      <c r="Z12" s="675">
        <v>0.1</v>
      </c>
      <c r="AA12" s="675"/>
      <c r="AB12" s="675"/>
      <c r="AC12" s="675"/>
      <c r="AD12" s="676">
        <v>21694</v>
      </c>
      <c r="AE12" s="676"/>
      <c r="AF12" s="676"/>
      <c r="AG12" s="676"/>
      <c r="AH12" s="676"/>
      <c r="AI12" s="676"/>
      <c r="AJ12" s="676"/>
      <c r="AK12" s="676"/>
      <c r="AL12" s="645">
        <v>0.3</v>
      </c>
      <c r="AM12" s="646"/>
      <c r="AN12" s="646"/>
      <c r="AO12" s="677"/>
      <c r="AP12" s="639" t="s">
        <v>249</v>
      </c>
      <c r="AQ12" s="640"/>
      <c r="AR12" s="640"/>
      <c r="AS12" s="640"/>
      <c r="AT12" s="640"/>
      <c r="AU12" s="640"/>
      <c r="AV12" s="640"/>
      <c r="AW12" s="640"/>
      <c r="AX12" s="640"/>
      <c r="AY12" s="640"/>
      <c r="AZ12" s="640"/>
      <c r="BA12" s="640"/>
      <c r="BB12" s="640"/>
      <c r="BC12" s="640"/>
      <c r="BD12" s="640"/>
      <c r="BE12" s="640"/>
      <c r="BF12" s="641"/>
      <c r="BG12" s="642">
        <v>2600614</v>
      </c>
      <c r="BH12" s="643"/>
      <c r="BI12" s="643"/>
      <c r="BJ12" s="643"/>
      <c r="BK12" s="643"/>
      <c r="BL12" s="643"/>
      <c r="BM12" s="643"/>
      <c r="BN12" s="644"/>
      <c r="BO12" s="675">
        <v>56.3</v>
      </c>
      <c r="BP12" s="675"/>
      <c r="BQ12" s="675"/>
      <c r="BR12" s="675"/>
      <c r="BS12" s="648">
        <v>250126</v>
      </c>
      <c r="BT12" s="643"/>
      <c r="BU12" s="643"/>
      <c r="BV12" s="643"/>
      <c r="BW12" s="643"/>
      <c r="BX12" s="643"/>
      <c r="BY12" s="643"/>
      <c r="BZ12" s="643"/>
      <c r="CA12" s="643"/>
      <c r="CB12" s="688"/>
      <c r="CD12" s="689" t="s">
        <v>250</v>
      </c>
      <c r="CE12" s="686"/>
      <c r="CF12" s="686"/>
      <c r="CG12" s="686"/>
      <c r="CH12" s="686"/>
      <c r="CI12" s="686"/>
      <c r="CJ12" s="686"/>
      <c r="CK12" s="686"/>
      <c r="CL12" s="686"/>
      <c r="CM12" s="686"/>
      <c r="CN12" s="686"/>
      <c r="CO12" s="686"/>
      <c r="CP12" s="686"/>
      <c r="CQ12" s="687"/>
      <c r="CR12" s="642">
        <v>367358</v>
      </c>
      <c r="CS12" s="643"/>
      <c r="CT12" s="643"/>
      <c r="CU12" s="643"/>
      <c r="CV12" s="643"/>
      <c r="CW12" s="643"/>
      <c r="CX12" s="643"/>
      <c r="CY12" s="644"/>
      <c r="CZ12" s="675">
        <v>2</v>
      </c>
      <c r="DA12" s="675"/>
      <c r="DB12" s="675"/>
      <c r="DC12" s="675"/>
      <c r="DD12" s="648">
        <v>36574</v>
      </c>
      <c r="DE12" s="643"/>
      <c r="DF12" s="643"/>
      <c r="DG12" s="643"/>
      <c r="DH12" s="643"/>
      <c r="DI12" s="643"/>
      <c r="DJ12" s="643"/>
      <c r="DK12" s="643"/>
      <c r="DL12" s="643"/>
      <c r="DM12" s="643"/>
      <c r="DN12" s="643"/>
      <c r="DO12" s="643"/>
      <c r="DP12" s="644"/>
      <c r="DQ12" s="648">
        <v>239993</v>
      </c>
      <c r="DR12" s="643"/>
      <c r="DS12" s="643"/>
      <c r="DT12" s="643"/>
      <c r="DU12" s="643"/>
      <c r="DV12" s="643"/>
      <c r="DW12" s="643"/>
      <c r="DX12" s="643"/>
      <c r="DY12" s="643"/>
      <c r="DZ12" s="643"/>
      <c r="EA12" s="643"/>
      <c r="EB12" s="643"/>
      <c r="EC12" s="688"/>
    </row>
    <row r="13" spans="2:143" ht="11.25" customHeight="1" x14ac:dyDescent="0.15">
      <c r="B13" s="639" t="s">
        <v>251</v>
      </c>
      <c r="C13" s="640"/>
      <c r="D13" s="640"/>
      <c r="E13" s="640"/>
      <c r="F13" s="640"/>
      <c r="G13" s="640"/>
      <c r="H13" s="640"/>
      <c r="I13" s="640"/>
      <c r="J13" s="640"/>
      <c r="K13" s="640"/>
      <c r="L13" s="640"/>
      <c r="M13" s="640"/>
      <c r="N13" s="640"/>
      <c r="O13" s="640"/>
      <c r="P13" s="640"/>
      <c r="Q13" s="641"/>
      <c r="R13" s="642" t="s">
        <v>232</v>
      </c>
      <c r="S13" s="643"/>
      <c r="T13" s="643"/>
      <c r="U13" s="643"/>
      <c r="V13" s="643"/>
      <c r="W13" s="643"/>
      <c r="X13" s="643"/>
      <c r="Y13" s="644"/>
      <c r="Z13" s="675" t="s">
        <v>137</v>
      </c>
      <c r="AA13" s="675"/>
      <c r="AB13" s="675"/>
      <c r="AC13" s="675"/>
      <c r="AD13" s="676" t="s">
        <v>232</v>
      </c>
      <c r="AE13" s="676"/>
      <c r="AF13" s="676"/>
      <c r="AG13" s="676"/>
      <c r="AH13" s="676"/>
      <c r="AI13" s="676"/>
      <c r="AJ13" s="676"/>
      <c r="AK13" s="676"/>
      <c r="AL13" s="645" t="s">
        <v>232</v>
      </c>
      <c r="AM13" s="646"/>
      <c r="AN13" s="646"/>
      <c r="AO13" s="677"/>
      <c r="AP13" s="639" t="s">
        <v>252</v>
      </c>
      <c r="AQ13" s="640"/>
      <c r="AR13" s="640"/>
      <c r="AS13" s="640"/>
      <c r="AT13" s="640"/>
      <c r="AU13" s="640"/>
      <c r="AV13" s="640"/>
      <c r="AW13" s="640"/>
      <c r="AX13" s="640"/>
      <c r="AY13" s="640"/>
      <c r="AZ13" s="640"/>
      <c r="BA13" s="640"/>
      <c r="BB13" s="640"/>
      <c r="BC13" s="640"/>
      <c r="BD13" s="640"/>
      <c r="BE13" s="640"/>
      <c r="BF13" s="641"/>
      <c r="BG13" s="642">
        <v>2592356</v>
      </c>
      <c r="BH13" s="643"/>
      <c r="BI13" s="643"/>
      <c r="BJ13" s="643"/>
      <c r="BK13" s="643"/>
      <c r="BL13" s="643"/>
      <c r="BM13" s="643"/>
      <c r="BN13" s="644"/>
      <c r="BO13" s="675">
        <v>56.2</v>
      </c>
      <c r="BP13" s="675"/>
      <c r="BQ13" s="675"/>
      <c r="BR13" s="675"/>
      <c r="BS13" s="648">
        <v>250126</v>
      </c>
      <c r="BT13" s="643"/>
      <c r="BU13" s="643"/>
      <c r="BV13" s="643"/>
      <c r="BW13" s="643"/>
      <c r="BX13" s="643"/>
      <c r="BY13" s="643"/>
      <c r="BZ13" s="643"/>
      <c r="CA13" s="643"/>
      <c r="CB13" s="688"/>
      <c r="CD13" s="689" t="s">
        <v>253</v>
      </c>
      <c r="CE13" s="686"/>
      <c r="CF13" s="686"/>
      <c r="CG13" s="686"/>
      <c r="CH13" s="686"/>
      <c r="CI13" s="686"/>
      <c r="CJ13" s="686"/>
      <c r="CK13" s="686"/>
      <c r="CL13" s="686"/>
      <c r="CM13" s="686"/>
      <c r="CN13" s="686"/>
      <c r="CO13" s="686"/>
      <c r="CP13" s="686"/>
      <c r="CQ13" s="687"/>
      <c r="CR13" s="642">
        <v>1994576</v>
      </c>
      <c r="CS13" s="643"/>
      <c r="CT13" s="643"/>
      <c r="CU13" s="643"/>
      <c r="CV13" s="643"/>
      <c r="CW13" s="643"/>
      <c r="CX13" s="643"/>
      <c r="CY13" s="644"/>
      <c r="CZ13" s="675">
        <v>10.8</v>
      </c>
      <c r="DA13" s="675"/>
      <c r="DB13" s="675"/>
      <c r="DC13" s="675"/>
      <c r="DD13" s="648">
        <v>629599</v>
      </c>
      <c r="DE13" s="643"/>
      <c r="DF13" s="643"/>
      <c r="DG13" s="643"/>
      <c r="DH13" s="643"/>
      <c r="DI13" s="643"/>
      <c r="DJ13" s="643"/>
      <c r="DK13" s="643"/>
      <c r="DL13" s="643"/>
      <c r="DM13" s="643"/>
      <c r="DN13" s="643"/>
      <c r="DO13" s="643"/>
      <c r="DP13" s="644"/>
      <c r="DQ13" s="648">
        <v>1352215</v>
      </c>
      <c r="DR13" s="643"/>
      <c r="DS13" s="643"/>
      <c r="DT13" s="643"/>
      <c r="DU13" s="643"/>
      <c r="DV13" s="643"/>
      <c r="DW13" s="643"/>
      <c r="DX13" s="643"/>
      <c r="DY13" s="643"/>
      <c r="DZ13" s="643"/>
      <c r="EA13" s="643"/>
      <c r="EB13" s="643"/>
      <c r="EC13" s="688"/>
    </row>
    <row r="14" spans="2:143" ht="11.25" customHeight="1" x14ac:dyDescent="0.15">
      <c r="B14" s="639" t="s">
        <v>254</v>
      </c>
      <c r="C14" s="640"/>
      <c r="D14" s="640"/>
      <c r="E14" s="640"/>
      <c r="F14" s="640"/>
      <c r="G14" s="640"/>
      <c r="H14" s="640"/>
      <c r="I14" s="640"/>
      <c r="J14" s="640"/>
      <c r="K14" s="640"/>
      <c r="L14" s="640"/>
      <c r="M14" s="640"/>
      <c r="N14" s="640"/>
      <c r="O14" s="640"/>
      <c r="P14" s="640"/>
      <c r="Q14" s="641"/>
      <c r="R14" s="642" t="s">
        <v>232</v>
      </c>
      <c r="S14" s="643"/>
      <c r="T14" s="643"/>
      <c r="U14" s="643"/>
      <c r="V14" s="643"/>
      <c r="W14" s="643"/>
      <c r="X14" s="643"/>
      <c r="Y14" s="644"/>
      <c r="Z14" s="675" t="s">
        <v>136</v>
      </c>
      <c r="AA14" s="675"/>
      <c r="AB14" s="675"/>
      <c r="AC14" s="675"/>
      <c r="AD14" s="676" t="s">
        <v>232</v>
      </c>
      <c r="AE14" s="676"/>
      <c r="AF14" s="676"/>
      <c r="AG14" s="676"/>
      <c r="AH14" s="676"/>
      <c r="AI14" s="676"/>
      <c r="AJ14" s="676"/>
      <c r="AK14" s="676"/>
      <c r="AL14" s="645" t="s">
        <v>232</v>
      </c>
      <c r="AM14" s="646"/>
      <c r="AN14" s="646"/>
      <c r="AO14" s="677"/>
      <c r="AP14" s="639" t="s">
        <v>255</v>
      </c>
      <c r="AQ14" s="640"/>
      <c r="AR14" s="640"/>
      <c r="AS14" s="640"/>
      <c r="AT14" s="640"/>
      <c r="AU14" s="640"/>
      <c r="AV14" s="640"/>
      <c r="AW14" s="640"/>
      <c r="AX14" s="640"/>
      <c r="AY14" s="640"/>
      <c r="AZ14" s="640"/>
      <c r="BA14" s="640"/>
      <c r="BB14" s="640"/>
      <c r="BC14" s="640"/>
      <c r="BD14" s="640"/>
      <c r="BE14" s="640"/>
      <c r="BF14" s="641"/>
      <c r="BG14" s="642">
        <v>105436</v>
      </c>
      <c r="BH14" s="643"/>
      <c r="BI14" s="643"/>
      <c r="BJ14" s="643"/>
      <c r="BK14" s="643"/>
      <c r="BL14" s="643"/>
      <c r="BM14" s="643"/>
      <c r="BN14" s="644"/>
      <c r="BO14" s="675">
        <v>2.2999999999999998</v>
      </c>
      <c r="BP14" s="675"/>
      <c r="BQ14" s="675"/>
      <c r="BR14" s="675"/>
      <c r="BS14" s="648" t="s">
        <v>232</v>
      </c>
      <c r="BT14" s="643"/>
      <c r="BU14" s="643"/>
      <c r="BV14" s="643"/>
      <c r="BW14" s="643"/>
      <c r="BX14" s="643"/>
      <c r="BY14" s="643"/>
      <c r="BZ14" s="643"/>
      <c r="CA14" s="643"/>
      <c r="CB14" s="688"/>
      <c r="CD14" s="689" t="s">
        <v>256</v>
      </c>
      <c r="CE14" s="686"/>
      <c r="CF14" s="686"/>
      <c r="CG14" s="686"/>
      <c r="CH14" s="686"/>
      <c r="CI14" s="686"/>
      <c r="CJ14" s="686"/>
      <c r="CK14" s="686"/>
      <c r="CL14" s="686"/>
      <c r="CM14" s="686"/>
      <c r="CN14" s="686"/>
      <c r="CO14" s="686"/>
      <c r="CP14" s="686"/>
      <c r="CQ14" s="687"/>
      <c r="CR14" s="642">
        <v>593729</v>
      </c>
      <c r="CS14" s="643"/>
      <c r="CT14" s="643"/>
      <c r="CU14" s="643"/>
      <c r="CV14" s="643"/>
      <c r="CW14" s="643"/>
      <c r="CX14" s="643"/>
      <c r="CY14" s="644"/>
      <c r="CZ14" s="675">
        <v>3.2</v>
      </c>
      <c r="DA14" s="675"/>
      <c r="DB14" s="675"/>
      <c r="DC14" s="675"/>
      <c r="DD14" s="648">
        <v>62031</v>
      </c>
      <c r="DE14" s="643"/>
      <c r="DF14" s="643"/>
      <c r="DG14" s="643"/>
      <c r="DH14" s="643"/>
      <c r="DI14" s="643"/>
      <c r="DJ14" s="643"/>
      <c r="DK14" s="643"/>
      <c r="DL14" s="643"/>
      <c r="DM14" s="643"/>
      <c r="DN14" s="643"/>
      <c r="DO14" s="643"/>
      <c r="DP14" s="644"/>
      <c r="DQ14" s="648">
        <v>518692</v>
      </c>
      <c r="DR14" s="643"/>
      <c r="DS14" s="643"/>
      <c r="DT14" s="643"/>
      <c r="DU14" s="643"/>
      <c r="DV14" s="643"/>
      <c r="DW14" s="643"/>
      <c r="DX14" s="643"/>
      <c r="DY14" s="643"/>
      <c r="DZ14" s="643"/>
      <c r="EA14" s="643"/>
      <c r="EB14" s="643"/>
      <c r="EC14" s="688"/>
    </row>
    <row r="15" spans="2:143" ht="11.25" customHeight="1" x14ac:dyDescent="0.15">
      <c r="B15" s="639" t="s">
        <v>257</v>
      </c>
      <c r="C15" s="640"/>
      <c r="D15" s="640"/>
      <c r="E15" s="640"/>
      <c r="F15" s="640"/>
      <c r="G15" s="640"/>
      <c r="H15" s="640"/>
      <c r="I15" s="640"/>
      <c r="J15" s="640"/>
      <c r="K15" s="640"/>
      <c r="L15" s="640"/>
      <c r="M15" s="640"/>
      <c r="N15" s="640"/>
      <c r="O15" s="640"/>
      <c r="P15" s="640"/>
      <c r="Q15" s="641"/>
      <c r="R15" s="642" t="s">
        <v>232</v>
      </c>
      <c r="S15" s="643"/>
      <c r="T15" s="643"/>
      <c r="U15" s="643"/>
      <c r="V15" s="643"/>
      <c r="W15" s="643"/>
      <c r="X15" s="643"/>
      <c r="Y15" s="644"/>
      <c r="Z15" s="675" t="s">
        <v>137</v>
      </c>
      <c r="AA15" s="675"/>
      <c r="AB15" s="675"/>
      <c r="AC15" s="675"/>
      <c r="AD15" s="676" t="s">
        <v>137</v>
      </c>
      <c r="AE15" s="676"/>
      <c r="AF15" s="676"/>
      <c r="AG15" s="676"/>
      <c r="AH15" s="676"/>
      <c r="AI15" s="676"/>
      <c r="AJ15" s="676"/>
      <c r="AK15" s="676"/>
      <c r="AL15" s="645" t="s">
        <v>137</v>
      </c>
      <c r="AM15" s="646"/>
      <c r="AN15" s="646"/>
      <c r="AO15" s="677"/>
      <c r="AP15" s="639" t="s">
        <v>258</v>
      </c>
      <c r="AQ15" s="640"/>
      <c r="AR15" s="640"/>
      <c r="AS15" s="640"/>
      <c r="AT15" s="640"/>
      <c r="AU15" s="640"/>
      <c r="AV15" s="640"/>
      <c r="AW15" s="640"/>
      <c r="AX15" s="640"/>
      <c r="AY15" s="640"/>
      <c r="AZ15" s="640"/>
      <c r="BA15" s="640"/>
      <c r="BB15" s="640"/>
      <c r="BC15" s="640"/>
      <c r="BD15" s="640"/>
      <c r="BE15" s="640"/>
      <c r="BF15" s="641"/>
      <c r="BG15" s="642">
        <v>170772</v>
      </c>
      <c r="BH15" s="643"/>
      <c r="BI15" s="643"/>
      <c r="BJ15" s="643"/>
      <c r="BK15" s="643"/>
      <c r="BL15" s="643"/>
      <c r="BM15" s="643"/>
      <c r="BN15" s="644"/>
      <c r="BO15" s="675">
        <v>3.7</v>
      </c>
      <c r="BP15" s="675"/>
      <c r="BQ15" s="675"/>
      <c r="BR15" s="675"/>
      <c r="BS15" s="648" t="s">
        <v>137</v>
      </c>
      <c r="BT15" s="643"/>
      <c r="BU15" s="643"/>
      <c r="BV15" s="643"/>
      <c r="BW15" s="643"/>
      <c r="BX15" s="643"/>
      <c r="BY15" s="643"/>
      <c r="BZ15" s="643"/>
      <c r="CA15" s="643"/>
      <c r="CB15" s="688"/>
      <c r="CD15" s="689" t="s">
        <v>259</v>
      </c>
      <c r="CE15" s="686"/>
      <c r="CF15" s="686"/>
      <c r="CG15" s="686"/>
      <c r="CH15" s="686"/>
      <c r="CI15" s="686"/>
      <c r="CJ15" s="686"/>
      <c r="CK15" s="686"/>
      <c r="CL15" s="686"/>
      <c r="CM15" s="686"/>
      <c r="CN15" s="686"/>
      <c r="CO15" s="686"/>
      <c r="CP15" s="686"/>
      <c r="CQ15" s="687"/>
      <c r="CR15" s="642">
        <v>2387566</v>
      </c>
      <c r="CS15" s="643"/>
      <c r="CT15" s="643"/>
      <c r="CU15" s="643"/>
      <c r="CV15" s="643"/>
      <c r="CW15" s="643"/>
      <c r="CX15" s="643"/>
      <c r="CY15" s="644"/>
      <c r="CZ15" s="675">
        <v>12.9</v>
      </c>
      <c r="DA15" s="675"/>
      <c r="DB15" s="675"/>
      <c r="DC15" s="675"/>
      <c r="DD15" s="648">
        <v>1227218</v>
      </c>
      <c r="DE15" s="643"/>
      <c r="DF15" s="643"/>
      <c r="DG15" s="643"/>
      <c r="DH15" s="643"/>
      <c r="DI15" s="643"/>
      <c r="DJ15" s="643"/>
      <c r="DK15" s="643"/>
      <c r="DL15" s="643"/>
      <c r="DM15" s="643"/>
      <c r="DN15" s="643"/>
      <c r="DO15" s="643"/>
      <c r="DP15" s="644"/>
      <c r="DQ15" s="648">
        <v>1279535</v>
      </c>
      <c r="DR15" s="643"/>
      <c r="DS15" s="643"/>
      <c r="DT15" s="643"/>
      <c r="DU15" s="643"/>
      <c r="DV15" s="643"/>
      <c r="DW15" s="643"/>
      <c r="DX15" s="643"/>
      <c r="DY15" s="643"/>
      <c r="DZ15" s="643"/>
      <c r="EA15" s="643"/>
      <c r="EB15" s="643"/>
      <c r="EC15" s="688"/>
    </row>
    <row r="16" spans="2:143" ht="11.25" customHeight="1" x14ac:dyDescent="0.15">
      <c r="B16" s="639" t="s">
        <v>260</v>
      </c>
      <c r="C16" s="640"/>
      <c r="D16" s="640"/>
      <c r="E16" s="640"/>
      <c r="F16" s="640"/>
      <c r="G16" s="640"/>
      <c r="H16" s="640"/>
      <c r="I16" s="640"/>
      <c r="J16" s="640"/>
      <c r="K16" s="640"/>
      <c r="L16" s="640"/>
      <c r="M16" s="640"/>
      <c r="N16" s="640"/>
      <c r="O16" s="640"/>
      <c r="P16" s="640"/>
      <c r="Q16" s="641"/>
      <c r="R16" s="642">
        <v>14993</v>
      </c>
      <c r="S16" s="643"/>
      <c r="T16" s="643"/>
      <c r="U16" s="643"/>
      <c r="V16" s="643"/>
      <c r="W16" s="643"/>
      <c r="X16" s="643"/>
      <c r="Y16" s="644"/>
      <c r="Z16" s="675">
        <v>0.1</v>
      </c>
      <c r="AA16" s="675"/>
      <c r="AB16" s="675"/>
      <c r="AC16" s="675"/>
      <c r="AD16" s="676">
        <v>14993</v>
      </c>
      <c r="AE16" s="676"/>
      <c r="AF16" s="676"/>
      <c r="AG16" s="676"/>
      <c r="AH16" s="676"/>
      <c r="AI16" s="676"/>
      <c r="AJ16" s="676"/>
      <c r="AK16" s="676"/>
      <c r="AL16" s="645">
        <v>0.2</v>
      </c>
      <c r="AM16" s="646"/>
      <c r="AN16" s="646"/>
      <c r="AO16" s="677"/>
      <c r="AP16" s="639" t="s">
        <v>261</v>
      </c>
      <c r="AQ16" s="640"/>
      <c r="AR16" s="640"/>
      <c r="AS16" s="640"/>
      <c r="AT16" s="640"/>
      <c r="AU16" s="640"/>
      <c r="AV16" s="640"/>
      <c r="AW16" s="640"/>
      <c r="AX16" s="640"/>
      <c r="AY16" s="640"/>
      <c r="AZ16" s="640"/>
      <c r="BA16" s="640"/>
      <c r="BB16" s="640"/>
      <c r="BC16" s="640"/>
      <c r="BD16" s="640"/>
      <c r="BE16" s="640"/>
      <c r="BF16" s="641"/>
      <c r="BG16" s="642">
        <v>81</v>
      </c>
      <c r="BH16" s="643"/>
      <c r="BI16" s="643"/>
      <c r="BJ16" s="643"/>
      <c r="BK16" s="643"/>
      <c r="BL16" s="643"/>
      <c r="BM16" s="643"/>
      <c r="BN16" s="644"/>
      <c r="BO16" s="675">
        <v>0</v>
      </c>
      <c r="BP16" s="675"/>
      <c r="BQ16" s="675"/>
      <c r="BR16" s="675"/>
      <c r="BS16" s="648" t="s">
        <v>137</v>
      </c>
      <c r="BT16" s="643"/>
      <c r="BU16" s="643"/>
      <c r="BV16" s="643"/>
      <c r="BW16" s="643"/>
      <c r="BX16" s="643"/>
      <c r="BY16" s="643"/>
      <c r="BZ16" s="643"/>
      <c r="CA16" s="643"/>
      <c r="CB16" s="688"/>
      <c r="CD16" s="689" t="s">
        <v>262</v>
      </c>
      <c r="CE16" s="686"/>
      <c r="CF16" s="686"/>
      <c r="CG16" s="686"/>
      <c r="CH16" s="686"/>
      <c r="CI16" s="686"/>
      <c r="CJ16" s="686"/>
      <c r="CK16" s="686"/>
      <c r="CL16" s="686"/>
      <c r="CM16" s="686"/>
      <c r="CN16" s="686"/>
      <c r="CO16" s="686"/>
      <c r="CP16" s="686"/>
      <c r="CQ16" s="687"/>
      <c r="CR16" s="642">
        <v>28403</v>
      </c>
      <c r="CS16" s="643"/>
      <c r="CT16" s="643"/>
      <c r="CU16" s="643"/>
      <c r="CV16" s="643"/>
      <c r="CW16" s="643"/>
      <c r="CX16" s="643"/>
      <c r="CY16" s="644"/>
      <c r="CZ16" s="675">
        <v>0.2</v>
      </c>
      <c r="DA16" s="675"/>
      <c r="DB16" s="675"/>
      <c r="DC16" s="675"/>
      <c r="DD16" s="648" t="s">
        <v>136</v>
      </c>
      <c r="DE16" s="643"/>
      <c r="DF16" s="643"/>
      <c r="DG16" s="643"/>
      <c r="DH16" s="643"/>
      <c r="DI16" s="643"/>
      <c r="DJ16" s="643"/>
      <c r="DK16" s="643"/>
      <c r="DL16" s="643"/>
      <c r="DM16" s="643"/>
      <c r="DN16" s="643"/>
      <c r="DO16" s="643"/>
      <c r="DP16" s="644"/>
      <c r="DQ16" s="648">
        <v>3874</v>
      </c>
      <c r="DR16" s="643"/>
      <c r="DS16" s="643"/>
      <c r="DT16" s="643"/>
      <c r="DU16" s="643"/>
      <c r="DV16" s="643"/>
      <c r="DW16" s="643"/>
      <c r="DX16" s="643"/>
      <c r="DY16" s="643"/>
      <c r="DZ16" s="643"/>
      <c r="EA16" s="643"/>
      <c r="EB16" s="643"/>
      <c r="EC16" s="688"/>
    </row>
    <row r="17" spans="2:133" ht="11.25" customHeight="1" x14ac:dyDescent="0.15">
      <c r="B17" s="639" t="s">
        <v>263</v>
      </c>
      <c r="C17" s="640"/>
      <c r="D17" s="640"/>
      <c r="E17" s="640"/>
      <c r="F17" s="640"/>
      <c r="G17" s="640"/>
      <c r="H17" s="640"/>
      <c r="I17" s="640"/>
      <c r="J17" s="640"/>
      <c r="K17" s="640"/>
      <c r="L17" s="640"/>
      <c r="M17" s="640"/>
      <c r="N17" s="640"/>
      <c r="O17" s="640"/>
      <c r="P17" s="640"/>
      <c r="Q17" s="641"/>
      <c r="R17" s="642">
        <v>22138</v>
      </c>
      <c r="S17" s="643"/>
      <c r="T17" s="643"/>
      <c r="U17" s="643"/>
      <c r="V17" s="643"/>
      <c r="W17" s="643"/>
      <c r="X17" s="643"/>
      <c r="Y17" s="644"/>
      <c r="Z17" s="675">
        <v>0.1</v>
      </c>
      <c r="AA17" s="675"/>
      <c r="AB17" s="675"/>
      <c r="AC17" s="675"/>
      <c r="AD17" s="676">
        <v>22138</v>
      </c>
      <c r="AE17" s="676"/>
      <c r="AF17" s="676"/>
      <c r="AG17" s="676"/>
      <c r="AH17" s="676"/>
      <c r="AI17" s="676"/>
      <c r="AJ17" s="676"/>
      <c r="AK17" s="676"/>
      <c r="AL17" s="645">
        <v>0.3</v>
      </c>
      <c r="AM17" s="646"/>
      <c r="AN17" s="646"/>
      <c r="AO17" s="677"/>
      <c r="AP17" s="639" t="s">
        <v>264</v>
      </c>
      <c r="AQ17" s="640"/>
      <c r="AR17" s="640"/>
      <c r="AS17" s="640"/>
      <c r="AT17" s="640"/>
      <c r="AU17" s="640"/>
      <c r="AV17" s="640"/>
      <c r="AW17" s="640"/>
      <c r="AX17" s="640"/>
      <c r="AY17" s="640"/>
      <c r="AZ17" s="640"/>
      <c r="BA17" s="640"/>
      <c r="BB17" s="640"/>
      <c r="BC17" s="640"/>
      <c r="BD17" s="640"/>
      <c r="BE17" s="640"/>
      <c r="BF17" s="641"/>
      <c r="BG17" s="642" t="s">
        <v>137</v>
      </c>
      <c r="BH17" s="643"/>
      <c r="BI17" s="643"/>
      <c r="BJ17" s="643"/>
      <c r="BK17" s="643"/>
      <c r="BL17" s="643"/>
      <c r="BM17" s="643"/>
      <c r="BN17" s="644"/>
      <c r="BO17" s="675" t="s">
        <v>232</v>
      </c>
      <c r="BP17" s="675"/>
      <c r="BQ17" s="675"/>
      <c r="BR17" s="675"/>
      <c r="BS17" s="648" t="s">
        <v>232</v>
      </c>
      <c r="BT17" s="643"/>
      <c r="BU17" s="643"/>
      <c r="BV17" s="643"/>
      <c r="BW17" s="643"/>
      <c r="BX17" s="643"/>
      <c r="BY17" s="643"/>
      <c r="BZ17" s="643"/>
      <c r="CA17" s="643"/>
      <c r="CB17" s="688"/>
      <c r="CD17" s="689" t="s">
        <v>265</v>
      </c>
      <c r="CE17" s="686"/>
      <c r="CF17" s="686"/>
      <c r="CG17" s="686"/>
      <c r="CH17" s="686"/>
      <c r="CI17" s="686"/>
      <c r="CJ17" s="686"/>
      <c r="CK17" s="686"/>
      <c r="CL17" s="686"/>
      <c r="CM17" s="686"/>
      <c r="CN17" s="686"/>
      <c r="CO17" s="686"/>
      <c r="CP17" s="686"/>
      <c r="CQ17" s="687"/>
      <c r="CR17" s="642">
        <v>1412084</v>
      </c>
      <c r="CS17" s="643"/>
      <c r="CT17" s="643"/>
      <c r="CU17" s="643"/>
      <c r="CV17" s="643"/>
      <c r="CW17" s="643"/>
      <c r="CX17" s="643"/>
      <c r="CY17" s="644"/>
      <c r="CZ17" s="675">
        <v>7.7</v>
      </c>
      <c r="DA17" s="675"/>
      <c r="DB17" s="675"/>
      <c r="DC17" s="675"/>
      <c r="DD17" s="648" t="s">
        <v>137</v>
      </c>
      <c r="DE17" s="643"/>
      <c r="DF17" s="643"/>
      <c r="DG17" s="643"/>
      <c r="DH17" s="643"/>
      <c r="DI17" s="643"/>
      <c r="DJ17" s="643"/>
      <c r="DK17" s="643"/>
      <c r="DL17" s="643"/>
      <c r="DM17" s="643"/>
      <c r="DN17" s="643"/>
      <c r="DO17" s="643"/>
      <c r="DP17" s="644"/>
      <c r="DQ17" s="648">
        <v>1378544</v>
      </c>
      <c r="DR17" s="643"/>
      <c r="DS17" s="643"/>
      <c r="DT17" s="643"/>
      <c r="DU17" s="643"/>
      <c r="DV17" s="643"/>
      <c r="DW17" s="643"/>
      <c r="DX17" s="643"/>
      <c r="DY17" s="643"/>
      <c r="DZ17" s="643"/>
      <c r="EA17" s="643"/>
      <c r="EB17" s="643"/>
      <c r="EC17" s="688"/>
    </row>
    <row r="18" spans="2:133" ht="11.25" customHeight="1" x14ac:dyDescent="0.15">
      <c r="B18" s="639" t="s">
        <v>266</v>
      </c>
      <c r="C18" s="640"/>
      <c r="D18" s="640"/>
      <c r="E18" s="640"/>
      <c r="F18" s="640"/>
      <c r="G18" s="640"/>
      <c r="H18" s="640"/>
      <c r="I18" s="640"/>
      <c r="J18" s="640"/>
      <c r="K18" s="640"/>
      <c r="L18" s="640"/>
      <c r="M18" s="640"/>
      <c r="N18" s="640"/>
      <c r="O18" s="640"/>
      <c r="P18" s="640"/>
      <c r="Q18" s="641"/>
      <c r="R18" s="642">
        <v>24740</v>
      </c>
      <c r="S18" s="643"/>
      <c r="T18" s="643"/>
      <c r="U18" s="643"/>
      <c r="V18" s="643"/>
      <c r="W18" s="643"/>
      <c r="X18" s="643"/>
      <c r="Y18" s="644"/>
      <c r="Z18" s="675">
        <v>0.1</v>
      </c>
      <c r="AA18" s="675"/>
      <c r="AB18" s="675"/>
      <c r="AC18" s="675"/>
      <c r="AD18" s="676">
        <v>24740</v>
      </c>
      <c r="AE18" s="676"/>
      <c r="AF18" s="676"/>
      <c r="AG18" s="676"/>
      <c r="AH18" s="676"/>
      <c r="AI18" s="676"/>
      <c r="AJ18" s="676"/>
      <c r="AK18" s="676"/>
      <c r="AL18" s="645">
        <v>0.3</v>
      </c>
      <c r="AM18" s="646"/>
      <c r="AN18" s="646"/>
      <c r="AO18" s="677"/>
      <c r="AP18" s="639" t="s">
        <v>267</v>
      </c>
      <c r="AQ18" s="640"/>
      <c r="AR18" s="640"/>
      <c r="AS18" s="640"/>
      <c r="AT18" s="640"/>
      <c r="AU18" s="640"/>
      <c r="AV18" s="640"/>
      <c r="AW18" s="640"/>
      <c r="AX18" s="640"/>
      <c r="AY18" s="640"/>
      <c r="AZ18" s="640"/>
      <c r="BA18" s="640"/>
      <c r="BB18" s="640"/>
      <c r="BC18" s="640"/>
      <c r="BD18" s="640"/>
      <c r="BE18" s="640"/>
      <c r="BF18" s="641"/>
      <c r="BG18" s="642" t="s">
        <v>137</v>
      </c>
      <c r="BH18" s="643"/>
      <c r="BI18" s="643"/>
      <c r="BJ18" s="643"/>
      <c r="BK18" s="643"/>
      <c r="BL18" s="643"/>
      <c r="BM18" s="643"/>
      <c r="BN18" s="644"/>
      <c r="BO18" s="675" t="s">
        <v>137</v>
      </c>
      <c r="BP18" s="675"/>
      <c r="BQ18" s="675"/>
      <c r="BR18" s="675"/>
      <c r="BS18" s="648" t="s">
        <v>232</v>
      </c>
      <c r="BT18" s="643"/>
      <c r="BU18" s="643"/>
      <c r="BV18" s="643"/>
      <c r="BW18" s="643"/>
      <c r="BX18" s="643"/>
      <c r="BY18" s="643"/>
      <c r="BZ18" s="643"/>
      <c r="CA18" s="643"/>
      <c r="CB18" s="688"/>
      <c r="CD18" s="689" t="s">
        <v>268</v>
      </c>
      <c r="CE18" s="686"/>
      <c r="CF18" s="686"/>
      <c r="CG18" s="686"/>
      <c r="CH18" s="686"/>
      <c r="CI18" s="686"/>
      <c r="CJ18" s="686"/>
      <c r="CK18" s="686"/>
      <c r="CL18" s="686"/>
      <c r="CM18" s="686"/>
      <c r="CN18" s="686"/>
      <c r="CO18" s="686"/>
      <c r="CP18" s="686"/>
      <c r="CQ18" s="687"/>
      <c r="CR18" s="642" t="s">
        <v>232</v>
      </c>
      <c r="CS18" s="643"/>
      <c r="CT18" s="643"/>
      <c r="CU18" s="643"/>
      <c r="CV18" s="643"/>
      <c r="CW18" s="643"/>
      <c r="CX18" s="643"/>
      <c r="CY18" s="644"/>
      <c r="CZ18" s="675" t="s">
        <v>232</v>
      </c>
      <c r="DA18" s="675"/>
      <c r="DB18" s="675"/>
      <c r="DC18" s="675"/>
      <c r="DD18" s="648" t="s">
        <v>232</v>
      </c>
      <c r="DE18" s="643"/>
      <c r="DF18" s="643"/>
      <c r="DG18" s="643"/>
      <c r="DH18" s="643"/>
      <c r="DI18" s="643"/>
      <c r="DJ18" s="643"/>
      <c r="DK18" s="643"/>
      <c r="DL18" s="643"/>
      <c r="DM18" s="643"/>
      <c r="DN18" s="643"/>
      <c r="DO18" s="643"/>
      <c r="DP18" s="644"/>
      <c r="DQ18" s="648" t="s">
        <v>232</v>
      </c>
      <c r="DR18" s="643"/>
      <c r="DS18" s="643"/>
      <c r="DT18" s="643"/>
      <c r="DU18" s="643"/>
      <c r="DV18" s="643"/>
      <c r="DW18" s="643"/>
      <c r="DX18" s="643"/>
      <c r="DY18" s="643"/>
      <c r="DZ18" s="643"/>
      <c r="EA18" s="643"/>
      <c r="EB18" s="643"/>
      <c r="EC18" s="688"/>
    </row>
    <row r="19" spans="2:133" ht="11.25" customHeight="1" x14ac:dyDescent="0.15">
      <c r="B19" s="639" t="s">
        <v>269</v>
      </c>
      <c r="C19" s="640"/>
      <c r="D19" s="640"/>
      <c r="E19" s="640"/>
      <c r="F19" s="640"/>
      <c r="G19" s="640"/>
      <c r="H19" s="640"/>
      <c r="I19" s="640"/>
      <c r="J19" s="640"/>
      <c r="K19" s="640"/>
      <c r="L19" s="640"/>
      <c r="M19" s="640"/>
      <c r="N19" s="640"/>
      <c r="O19" s="640"/>
      <c r="P19" s="640"/>
      <c r="Q19" s="641"/>
      <c r="R19" s="642">
        <v>18691</v>
      </c>
      <c r="S19" s="643"/>
      <c r="T19" s="643"/>
      <c r="U19" s="643"/>
      <c r="V19" s="643"/>
      <c r="W19" s="643"/>
      <c r="X19" s="643"/>
      <c r="Y19" s="644"/>
      <c r="Z19" s="675">
        <v>0.1</v>
      </c>
      <c r="AA19" s="675"/>
      <c r="AB19" s="675"/>
      <c r="AC19" s="675"/>
      <c r="AD19" s="676">
        <v>18691</v>
      </c>
      <c r="AE19" s="676"/>
      <c r="AF19" s="676"/>
      <c r="AG19" s="676"/>
      <c r="AH19" s="676"/>
      <c r="AI19" s="676"/>
      <c r="AJ19" s="676"/>
      <c r="AK19" s="676"/>
      <c r="AL19" s="645">
        <v>0.2</v>
      </c>
      <c r="AM19" s="646"/>
      <c r="AN19" s="646"/>
      <c r="AO19" s="677"/>
      <c r="AP19" s="639" t="s">
        <v>270</v>
      </c>
      <c r="AQ19" s="640"/>
      <c r="AR19" s="640"/>
      <c r="AS19" s="640"/>
      <c r="AT19" s="640"/>
      <c r="AU19" s="640"/>
      <c r="AV19" s="640"/>
      <c r="AW19" s="640"/>
      <c r="AX19" s="640"/>
      <c r="AY19" s="640"/>
      <c r="AZ19" s="640"/>
      <c r="BA19" s="640"/>
      <c r="BB19" s="640"/>
      <c r="BC19" s="640"/>
      <c r="BD19" s="640"/>
      <c r="BE19" s="640"/>
      <c r="BF19" s="641"/>
      <c r="BG19" s="642">
        <v>662</v>
      </c>
      <c r="BH19" s="643"/>
      <c r="BI19" s="643"/>
      <c r="BJ19" s="643"/>
      <c r="BK19" s="643"/>
      <c r="BL19" s="643"/>
      <c r="BM19" s="643"/>
      <c r="BN19" s="644"/>
      <c r="BO19" s="675">
        <v>0</v>
      </c>
      <c r="BP19" s="675"/>
      <c r="BQ19" s="675"/>
      <c r="BR19" s="675"/>
      <c r="BS19" s="648" t="s">
        <v>137</v>
      </c>
      <c r="BT19" s="643"/>
      <c r="BU19" s="643"/>
      <c r="BV19" s="643"/>
      <c r="BW19" s="643"/>
      <c r="BX19" s="643"/>
      <c r="BY19" s="643"/>
      <c r="BZ19" s="643"/>
      <c r="CA19" s="643"/>
      <c r="CB19" s="688"/>
      <c r="CD19" s="689" t="s">
        <v>271</v>
      </c>
      <c r="CE19" s="686"/>
      <c r="CF19" s="686"/>
      <c r="CG19" s="686"/>
      <c r="CH19" s="686"/>
      <c r="CI19" s="686"/>
      <c r="CJ19" s="686"/>
      <c r="CK19" s="686"/>
      <c r="CL19" s="686"/>
      <c r="CM19" s="686"/>
      <c r="CN19" s="686"/>
      <c r="CO19" s="686"/>
      <c r="CP19" s="686"/>
      <c r="CQ19" s="687"/>
      <c r="CR19" s="642" t="s">
        <v>232</v>
      </c>
      <c r="CS19" s="643"/>
      <c r="CT19" s="643"/>
      <c r="CU19" s="643"/>
      <c r="CV19" s="643"/>
      <c r="CW19" s="643"/>
      <c r="CX19" s="643"/>
      <c r="CY19" s="644"/>
      <c r="CZ19" s="675" t="s">
        <v>137</v>
      </c>
      <c r="DA19" s="675"/>
      <c r="DB19" s="675"/>
      <c r="DC19" s="675"/>
      <c r="DD19" s="648" t="s">
        <v>137</v>
      </c>
      <c r="DE19" s="643"/>
      <c r="DF19" s="643"/>
      <c r="DG19" s="643"/>
      <c r="DH19" s="643"/>
      <c r="DI19" s="643"/>
      <c r="DJ19" s="643"/>
      <c r="DK19" s="643"/>
      <c r="DL19" s="643"/>
      <c r="DM19" s="643"/>
      <c r="DN19" s="643"/>
      <c r="DO19" s="643"/>
      <c r="DP19" s="644"/>
      <c r="DQ19" s="648" t="s">
        <v>137</v>
      </c>
      <c r="DR19" s="643"/>
      <c r="DS19" s="643"/>
      <c r="DT19" s="643"/>
      <c r="DU19" s="643"/>
      <c r="DV19" s="643"/>
      <c r="DW19" s="643"/>
      <c r="DX19" s="643"/>
      <c r="DY19" s="643"/>
      <c r="DZ19" s="643"/>
      <c r="EA19" s="643"/>
      <c r="EB19" s="643"/>
      <c r="EC19" s="688"/>
    </row>
    <row r="20" spans="2:133" ht="11.25" customHeight="1" x14ac:dyDescent="0.15">
      <c r="B20" s="639" t="s">
        <v>272</v>
      </c>
      <c r="C20" s="640"/>
      <c r="D20" s="640"/>
      <c r="E20" s="640"/>
      <c r="F20" s="640"/>
      <c r="G20" s="640"/>
      <c r="H20" s="640"/>
      <c r="I20" s="640"/>
      <c r="J20" s="640"/>
      <c r="K20" s="640"/>
      <c r="L20" s="640"/>
      <c r="M20" s="640"/>
      <c r="N20" s="640"/>
      <c r="O20" s="640"/>
      <c r="P20" s="640"/>
      <c r="Q20" s="641"/>
      <c r="R20" s="642">
        <v>5212</v>
      </c>
      <c r="S20" s="643"/>
      <c r="T20" s="643"/>
      <c r="U20" s="643"/>
      <c r="V20" s="643"/>
      <c r="W20" s="643"/>
      <c r="X20" s="643"/>
      <c r="Y20" s="644"/>
      <c r="Z20" s="675">
        <v>0</v>
      </c>
      <c r="AA20" s="675"/>
      <c r="AB20" s="675"/>
      <c r="AC20" s="675"/>
      <c r="AD20" s="676">
        <v>5212</v>
      </c>
      <c r="AE20" s="676"/>
      <c r="AF20" s="676"/>
      <c r="AG20" s="676"/>
      <c r="AH20" s="676"/>
      <c r="AI20" s="676"/>
      <c r="AJ20" s="676"/>
      <c r="AK20" s="676"/>
      <c r="AL20" s="645">
        <v>0.1</v>
      </c>
      <c r="AM20" s="646"/>
      <c r="AN20" s="646"/>
      <c r="AO20" s="677"/>
      <c r="AP20" s="639" t="s">
        <v>273</v>
      </c>
      <c r="AQ20" s="640"/>
      <c r="AR20" s="640"/>
      <c r="AS20" s="640"/>
      <c r="AT20" s="640"/>
      <c r="AU20" s="640"/>
      <c r="AV20" s="640"/>
      <c r="AW20" s="640"/>
      <c r="AX20" s="640"/>
      <c r="AY20" s="640"/>
      <c r="AZ20" s="640"/>
      <c r="BA20" s="640"/>
      <c r="BB20" s="640"/>
      <c r="BC20" s="640"/>
      <c r="BD20" s="640"/>
      <c r="BE20" s="640"/>
      <c r="BF20" s="641"/>
      <c r="BG20" s="642">
        <v>662</v>
      </c>
      <c r="BH20" s="643"/>
      <c r="BI20" s="643"/>
      <c r="BJ20" s="643"/>
      <c r="BK20" s="643"/>
      <c r="BL20" s="643"/>
      <c r="BM20" s="643"/>
      <c r="BN20" s="644"/>
      <c r="BO20" s="675">
        <v>0</v>
      </c>
      <c r="BP20" s="675"/>
      <c r="BQ20" s="675"/>
      <c r="BR20" s="675"/>
      <c r="BS20" s="648" t="s">
        <v>232</v>
      </c>
      <c r="BT20" s="643"/>
      <c r="BU20" s="643"/>
      <c r="BV20" s="643"/>
      <c r="BW20" s="643"/>
      <c r="BX20" s="643"/>
      <c r="BY20" s="643"/>
      <c r="BZ20" s="643"/>
      <c r="CA20" s="643"/>
      <c r="CB20" s="688"/>
      <c r="CD20" s="689" t="s">
        <v>274</v>
      </c>
      <c r="CE20" s="686"/>
      <c r="CF20" s="686"/>
      <c r="CG20" s="686"/>
      <c r="CH20" s="686"/>
      <c r="CI20" s="686"/>
      <c r="CJ20" s="686"/>
      <c r="CK20" s="686"/>
      <c r="CL20" s="686"/>
      <c r="CM20" s="686"/>
      <c r="CN20" s="686"/>
      <c r="CO20" s="686"/>
      <c r="CP20" s="686"/>
      <c r="CQ20" s="687"/>
      <c r="CR20" s="642">
        <v>18445790</v>
      </c>
      <c r="CS20" s="643"/>
      <c r="CT20" s="643"/>
      <c r="CU20" s="643"/>
      <c r="CV20" s="643"/>
      <c r="CW20" s="643"/>
      <c r="CX20" s="643"/>
      <c r="CY20" s="644"/>
      <c r="CZ20" s="675">
        <v>100</v>
      </c>
      <c r="DA20" s="675"/>
      <c r="DB20" s="675"/>
      <c r="DC20" s="675"/>
      <c r="DD20" s="648">
        <v>3110924</v>
      </c>
      <c r="DE20" s="643"/>
      <c r="DF20" s="643"/>
      <c r="DG20" s="643"/>
      <c r="DH20" s="643"/>
      <c r="DI20" s="643"/>
      <c r="DJ20" s="643"/>
      <c r="DK20" s="643"/>
      <c r="DL20" s="643"/>
      <c r="DM20" s="643"/>
      <c r="DN20" s="643"/>
      <c r="DO20" s="643"/>
      <c r="DP20" s="644"/>
      <c r="DQ20" s="648">
        <v>9769375</v>
      </c>
      <c r="DR20" s="643"/>
      <c r="DS20" s="643"/>
      <c r="DT20" s="643"/>
      <c r="DU20" s="643"/>
      <c r="DV20" s="643"/>
      <c r="DW20" s="643"/>
      <c r="DX20" s="643"/>
      <c r="DY20" s="643"/>
      <c r="DZ20" s="643"/>
      <c r="EA20" s="643"/>
      <c r="EB20" s="643"/>
      <c r="EC20" s="688"/>
    </row>
    <row r="21" spans="2:133" ht="11.25" customHeight="1" x14ac:dyDescent="0.15">
      <c r="B21" s="639" t="s">
        <v>275</v>
      </c>
      <c r="C21" s="640"/>
      <c r="D21" s="640"/>
      <c r="E21" s="640"/>
      <c r="F21" s="640"/>
      <c r="G21" s="640"/>
      <c r="H21" s="640"/>
      <c r="I21" s="640"/>
      <c r="J21" s="640"/>
      <c r="K21" s="640"/>
      <c r="L21" s="640"/>
      <c r="M21" s="640"/>
      <c r="N21" s="640"/>
      <c r="O21" s="640"/>
      <c r="P21" s="640"/>
      <c r="Q21" s="641"/>
      <c r="R21" s="642">
        <v>837</v>
      </c>
      <c r="S21" s="643"/>
      <c r="T21" s="643"/>
      <c r="U21" s="643"/>
      <c r="V21" s="643"/>
      <c r="W21" s="643"/>
      <c r="X21" s="643"/>
      <c r="Y21" s="644"/>
      <c r="Z21" s="675">
        <v>0</v>
      </c>
      <c r="AA21" s="675"/>
      <c r="AB21" s="675"/>
      <c r="AC21" s="675"/>
      <c r="AD21" s="676">
        <v>837</v>
      </c>
      <c r="AE21" s="676"/>
      <c r="AF21" s="676"/>
      <c r="AG21" s="676"/>
      <c r="AH21" s="676"/>
      <c r="AI21" s="676"/>
      <c r="AJ21" s="676"/>
      <c r="AK21" s="676"/>
      <c r="AL21" s="645">
        <v>0</v>
      </c>
      <c r="AM21" s="646"/>
      <c r="AN21" s="646"/>
      <c r="AO21" s="677"/>
      <c r="AP21" s="737" t="s">
        <v>276</v>
      </c>
      <c r="AQ21" s="744"/>
      <c r="AR21" s="744"/>
      <c r="AS21" s="744"/>
      <c r="AT21" s="744"/>
      <c r="AU21" s="744"/>
      <c r="AV21" s="744"/>
      <c r="AW21" s="744"/>
      <c r="AX21" s="744"/>
      <c r="AY21" s="744"/>
      <c r="AZ21" s="744"/>
      <c r="BA21" s="744"/>
      <c r="BB21" s="744"/>
      <c r="BC21" s="744"/>
      <c r="BD21" s="744"/>
      <c r="BE21" s="744"/>
      <c r="BF21" s="739"/>
      <c r="BG21" s="642">
        <v>662</v>
      </c>
      <c r="BH21" s="643"/>
      <c r="BI21" s="643"/>
      <c r="BJ21" s="643"/>
      <c r="BK21" s="643"/>
      <c r="BL21" s="643"/>
      <c r="BM21" s="643"/>
      <c r="BN21" s="644"/>
      <c r="BO21" s="675">
        <v>0</v>
      </c>
      <c r="BP21" s="675"/>
      <c r="BQ21" s="675"/>
      <c r="BR21" s="675"/>
      <c r="BS21" s="648" t="s">
        <v>137</v>
      </c>
      <c r="BT21" s="643"/>
      <c r="BU21" s="643"/>
      <c r="BV21" s="643"/>
      <c r="BW21" s="643"/>
      <c r="BX21" s="643"/>
      <c r="BY21" s="643"/>
      <c r="BZ21" s="643"/>
      <c r="CA21" s="643"/>
      <c r="CB21" s="688"/>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x14ac:dyDescent="0.15">
      <c r="B22" s="639" t="s">
        <v>277</v>
      </c>
      <c r="C22" s="640"/>
      <c r="D22" s="640"/>
      <c r="E22" s="640"/>
      <c r="F22" s="640"/>
      <c r="G22" s="640"/>
      <c r="H22" s="640"/>
      <c r="I22" s="640"/>
      <c r="J22" s="640"/>
      <c r="K22" s="640"/>
      <c r="L22" s="640"/>
      <c r="M22" s="640"/>
      <c r="N22" s="640"/>
      <c r="O22" s="640"/>
      <c r="P22" s="640"/>
      <c r="Q22" s="641"/>
      <c r="R22" s="642">
        <v>3605861</v>
      </c>
      <c r="S22" s="643"/>
      <c r="T22" s="643"/>
      <c r="U22" s="643"/>
      <c r="V22" s="643"/>
      <c r="W22" s="643"/>
      <c r="X22" s="643"/>
      <c r="Y22" s="644"/>
      <c r="Z22" s="675">
        <v>19.2</v>
      </c>
      <c r="AA22" s="675"/>
      <c r="AB22" s="675"/>
      <c r="AC22" s="675"/>
      <c r="AD22" s="676">
        <v>2861710</v>
      </c>
      <c r="AE22" s="676"/>
      <c r="AF22" s="676"/>
      <c r="AG22" s="676"/>
      <c r="AH22" s="676"/>
      <c r="AI22" s="676"/>
      <c r="AJ22" s="676"/>
      <c r="AK22" s="676"/>
      <c r="AL22" s="645">
        <v>33.700000000000003</v>
      </c>
      <c r="AM22" s="646"/>
      <c r="AN22" s="646"/>
      <c r="AO22" s="677"/>
      <c r="AP22" s="737" t="s">
        <v>278</v>
      </c>
      <c r="AQ22" s="744"/>
      <c r="AR22" s="744"/>
      <c r="AS22" s="744"/>
      <c r="AT22" s="744"/>
      <c r="AU22" s="744"/>
      <c r="AV22" s="744"/>
      <c r="AW22" s="744"/>
      <c r="AX22" s="744"/>
      <c r="AY22" s="744"/>
      <c r="AZ22" s="744"/>
      <c r="BA22" s="744"/>
      <c r="BB22" s="744"/>
      <c r="BC22" s="744"/>
      <c r="BD22" s="744"/>
      <c r="BE22" s="744"/>
      <c r="BF22" s="739"/>
      <c r="BG22" s="642" t="s">
        <v>232</v>
      </c>
      <c r="BH22" s="643"/>
      <c r="BI22" s="643"/>
      <c r="BJ22" s="643"/>
      <c r="BK22" s="643"/>
      <c r="BL22" s="643"/>
      <c r="BM22" s="643"/>
      <c r="BN22" s="644"/>
      <c r="BO22" s="675" t="s">
        <v>232</v>
      </c>
      <c r="BP22" s="675"/>
      <c r="BQ22" s="675"/>
      <c r="BR22" s="675"/>
      <c r="BS22" s="648" t="s">
        <v>137</v>
      </c>
      <c r="BT22" s="643"/>
      <c r="BU22" s="643"/>
      <c r="BV22" s="643"/>
      <c r="BW22" s="643"/>
      <c r="BX22" s="643"/>
      <c r="BY22" s="643"/>
      <c r="BZ22" s="643"/>
      <c r="CA22" s="643"/>
      <c r="CB22" s="688"/>
      <c r="CD22" s="746" t="s">
        <v>279</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x14ac:dyDescent="0.15">
      <c r="B23" s="639" t="s">
        <v>280</v>
      </c>
      <c r="C23" s="640"/>
      <c r="D23" s="640"/>
      <c r="E23" s="640"/>
      <c r="F23" s="640"/>
      <c r="G23" s="640"/>
      <c r="H23" s="640"/>
      <c r="I23" s="640"/>
      <c r="J23" s="640"/>
      <c r="K23" s="640"/>
      <c r="L23" s="640"/>
      <c r="M23" s="640"/>
      <c r="N23" s="640"/>
      <c r="O23" s="640"/>
      <c r="P23" s="640"/>
      <c r="Q23" s="641"/>
      <c r="R23" s="642">
        <v>2861710</v>
      </c>
      <c r="S23" s="643"/>
      <c r="T23" s="643"/>
      <c r="U23" s="643"/>
      <c r="V23" s="643"/>
      <c r="W23" s="643"/>
      <c r="X23" s="643"/>
      <c r="Y23" s="644"/>
      <c r="Z23" s="675">
        <v>15.2</v>
      </c>
      <c r="AA23" s="675"/>
      <c r="AB23" s="675"/>
      <c r="AC23" s="675"/>
      <c r="AD23" s="676">
        <v>2861710</v>
      </c>
      <c r="AE23" s="676"/>
      <c r="AF23" s="676"/>
      <c r="AG23" s="676"/>
      <c r="AH23" s="676"/>
      <c r="AI23" s="676"/>
      <c r="AJ23" s="676"/>
      <c r="AK23" s="676"/>
      <c r="AL23" s="645">
        <v>33.700000000000003</v>
      </c>
      <c r="AM23" s="646"/>
      <c r="AN23" s="646"/>
      <c r="AO23" s="677"/>
      <c r="AP23" s="737" t="s">
        <v>281</v>
      </c>
      <c r="AQ23" s="744"/>
      <c r="AR23" s="744"/>
      <c r="AS23" s="744"/>
      <c r="AT23" s="744"/>
      <c r="AU23" s="744"/>
      <c r="AV23" s="744"/>
      <c r="AW23" s="744"/>
      <c r="AX23" s="744"/>
      <c r="AY23" s="744"/>
      <c r="AZ23" s="744"/>
      <c r="BA23" s="744"/>
      <c r="BB23" s="744"/>
      <c r="BC23" s="744"/>
      <c r="BD23" s="744"/>
      <c r="BE23" s="744"/>
      <c r="BF23" s="739"/>
      <c r="BG23" s="642" t="s">
        <v>137</v>
      </c>
      <c r="BH23" s="643"/>
      <c r="BI23" s="643"/>
      <c r="BJ23" s="643"/>
      <c r="BK23" s="643"/>
      <c r="BL23" s="643"/>
      <c r="BM23" s="643"/>
      <c r="BN23" s="644"/>
      <c r="BO23" s="675" t="s">
        <v>137</v>
      </c>
      <c r="BP23" s="675"/>
      <c r="BQ23" s="675"/>
      <c r="BR23" s="675"/>
      <c r="BS23" s="648" t="s">
        <v>232</v>
      </c>
      <c r="BT23" s="643"/>
      <c r="BU23" s="643"/>
      <c r="BV23" s="643"/>
      <c r="BW23" s="643"/>
      <c r="BX23" s="643"/>
      <c r="BY23" s="643"/>
      <c r="BZ23" s="643"/>
      <c r="CA23" s="643"/>
      <c r="CB23" s="688"/>
      <c r="CD23" s="746" t="s">
        <v>220</v>
      </c>
      <c r="CE23" s="747"/>
      <c r="CF23" s="747"/>
      <c r="CG23" s="747"/>
      <c r="CH23" s="747"/>
      <c r="CI23" s="747"/>
      <c r="CJ23" s="747"/>
      <c r="CK23" s="747"/>
      <c r="CL23" s="747"/>
      <c r="CM23" s="747"/>
      <c r="CN23" s="747"/>
      <c r="CO23" s="747"/>
      <c r="CP23" s="747"/>
      <c r="CQ23" s="748"/>
      <c r="CR23" s="746" t="s">
        <v>282</v>
      </c>
      <c r="CS23" s="747"/>
      <c r="CT23" s="747"/>
      <c r="CU23" s="747"/>
      <c r="CV23" s="747"/>
      <c r="CW23" s="747"/>
      <c r="CX23" s="747"/>
      <c r="CY23" s="748"/>
      <c r="CZ23" s="746" t="s">
        <v>283</v>
      </c>
      <c r="DA23" s="747"/>
      <c r="DB23" s="747"/>
      <c r="DC23" s="748"/>
      <c r="DD23" s="746" t="s">
        <v>284</v>
      </c>
      <c r="DE23" s="747"/>
      <c r="DF23" s="747"/>
      <c r="DG23" s="747"/>
      <c r="DH23" s="747"/>
      <c r="DI23" s="747"/>
      <c r="DJ23" s="747"/>
      <c r="DK23" s="748"/>
      <c r="DL23" s="755" t="s">
        <v>285</v>
      </c>
      <c r="DM23" s="756"/>
      <c r="DN23" s="756"/>
      <c r="DO23" s="756"/>
      <c r="DP23" s="756"/>
      <c r="DQ23" s="756"/>
      <c r="DR23" s="756"/>
      <c r="DS23" s="756"/>
      <c r="DT23" s="756"/>
      <c r="DU23" s="756"/>
      <c r="DV23" s="757"/>
      <c r="DW23" s="746" t="s">
        <v>286</v>
      </c>
      <c r="DX23" s="747"/>
      <c r="DY23" s="747"/>
      <c r="DZ23" s="747"/>
      <c r="EA23" s="747"/>
      <c r="EB23" s="747"/>
      <c r="EC23" s="748"/>
    </row>
    <row r="24" spans="2:133" ht="11.25" customHeight="1" x14ac:dyDescent="0.15">
      <c r="B24" s="639" t="s">
        <v>287</v>
      </c>
      <c r="C24" s="640"/>
      <c r="D24" s="640"/>
      <c r="E24" s="640"/>
      <c r="F24" s="640"/>
      <c r="G24" s="640"/>
      <c r="H24" s="640"/>
      <c r="I24" s="640"/>
      <c r="J24" s="640"/>
      <c r="K24" s="640"/>
      <c r="L24" s="640"/>
      <c r="M24" s="640"/>
      <c r="N24" s="640"/>
      <c r="O24" s="640"/>
      <c r="P24" s="640"/>
      <c r="Q24" s="641"/>
      <c r="R24" s="642">
        <v>744151</v>
      </c>
      <c r="S24" s="643"/>
      <c r="T24" s="643"/>
      <c r="U24" s="643"/>
      <c r="V24" s="643"/>
      <c r="W24" s="643"/>
      <c r="X24" s="643"/>
      <c r="Y24" s="644"/>
      <c r="Z24" s="675">
        <v>4</v>
      </c>
      <c r="AA24" s="675"/>
      <c r="AB24" s="675"/>
      <c r="AC24" s="675"/>
      <c r="AD24" s="676" t="s">
        <v>232</v>
      </c>
      <c r="AE24" s="676"/>
      <c r="AF24" s="676"/>
      <c r="AG24" s="676"/>
      <c r="AH24" s="676"/>
      <c r="AI24" s="676"/>
      <c r="AJ24" s="676"/>
      <c r="AK24" s="676"/>
      <c r="AL24" s="645" t="s">
        <v>136</v>
      </c>
      <c r="AM24" s="646"/>
      <c r="AN24" s="646"/>
      <c r="AO24" s="677"/>
      <c r="AP24" s="737" t="s">
        <v>288</v>
      </c>
      <c r="AQ24" s="744"/>
      <c r="AR24" s="744"/>
      <c r="AS24" s="744"/>
      <c r="AT24" s="744"/>
      <c r="AU24" s="744"/>
      <c r="AV24" s="744"/>
      <c r="AW24" s="744"/>
      <c r="AX24" s="744"/>
      <c r="AY24" s="744"/>
      <c r="AZ24" s="744"/>
      <c r="BA24" s="744"/>
      <c r="BB24" s="744"/>
      <c r="BC24" s="744"/>
      <c r="BD24" s="744"/>
      <c r="BE24" s="744"/>
      <c r="BF24" s="739"/>
      <c r="BG24" s="642" t="s">
        <v>137</v>
      </c>
      <c r="BH24" s="643"/>
      <c r="BI24" s="643"/>
      <c r="BJ24" s="643"/>
      <c r="BK24" s="643"/>
      <c r="BL24" s="643"/>
      <c r="BM24" s="643"/>
      <c r="BN24" s="644"/>
      <c r="BO24" s="675" t="s">
        <v>232</v>
      </c>
      <c r="BP24" s="675"/>
      <c r="BQ24" s="675"/>
      <c r="BR24" s="675"/>
      <c r="BS24" s="648" t="s">
        <v>137</v>
      </c>
      <c r="BT24" s="643"/>
      <c r="BU24" s="643"/>
      <c r="BV24" s="643"/>
      <c r="BW24" s="643"/>
      <c r="BX24" s="643"/>
      <c r="BY24" s="643"/>
      <c r="BZ24" s="643"/>
      <c r="CA24" s="643"/>
      <c r="CB24" s="688"/>
      <c r="CD24" s="700" t="s">
        <v>289</v>
      </c>
      <c r="CE24" s="701"/>
      <c r="CF24" s="701"/>
      <c r="CG24" s="701"/>
      <c r="CH24" s="701"/>
      <c r="CI24" s="701"/>
      <c r="CJ24" s="701"/>
      <c r="CK24" s="701"/>
      <c r="CL24" s="701"/>
      <c r="CM24" s="701"/>
      <c r="CN24" s="701"/>
      <c r="CO24" s="701"/>
      <c r="CP24" s="701"/>
      <c r="CQ24" s="702"/>
      <c r="CR24" s="697">
        <v>5553893</v>
      </c>
      <c r="CS24" s="698"/>
      <c r="CT24" s="698"/>
      <c r="CU24" s="698"/>
      <c r="CV24" s="698"/>
      <c r="CW24" s="698"/>
      <c r="CX24" s="698"/>
      <c r="CY24" s="741"/>
      <c r="CZ24" s="742">
        <v>30.1</v>
      </c>
      <c r="DA24" s="715"/>
      <c r="DB24" s="715"/>
      <c r="DC24" s="745"/>
      <c r="DD24" s="740">
        <v>3880223</v>
      </c>
      <c r="DE24" s="698"/>
      <c r="DF24" s="698"/>
      <c r="DG24" s="698"/>
      <c r="DH24" s="698"/>
      <c r="DI24" s="698"/>
      <c r="DJ24" s="698"/>
      <c r="DK24" s="741"/>
      <c r="DL24" s="740">
        <v>3656520</v>
      </c>
      <c r="DM24" s="698"/>
      <c r="DN24" s="698"/>
      <c r="DO24" s="698"/>
      <c r="DP24" s="698"/>
      <c r="DQ24" s="698"/>
      <c r="DR24" s="698"/>
      <c r="DS24" s="698"/>
      <c r="DT24" s="698"/>
      <c r="DU24" s="698"/>
      <c r="DV24" s="741"/>
      <c r="DW24" s="742">
        <v>40.9</v>
      </c>
      <c r="DX24" s="715"/>
      <c r="DY24" s="715"/>
      <c r="DZ24" s="715"/>
      <c r="EA24" s="715"/>
      <c r="EB24" s="715"/>
      <c r="EC24" s="743"/>
    </row>
    <row r="25" spans="2:133" ht="11.25" customHeight="1" x14ac:dyDescent="0.15">
      <c r="B25" s="639" t="s">
        <v>290</v>
      </c>
      <c r="C25" s="640"/>
      <c r="D25" s="640"/>
      <c r="E25" s="640"/>
      <c r="F25" s="640"/>
      <c r="G25" s="640"/>
      <c r="H25" s="640"/>
      <c r="I25" s="640"/>
      <c r="J25" s="640"/>
      <c r="K25" s="640"/>
      <c r="L25" s="640"/>
      <c r="M25" s="640"/>
      <c r="N25" s="640"/>
      <c r="O25" s="640"/>
      <c r="P25" s="640"/>
      <c r="Q25" s="641"/>
      <c r="R25" s="642" t="s">
        <v>137</v>
      </c>
      <c r="S25" s="643"/>
      <c r="T25" s="643"/>
      <c r="U25" s="643"/>
      <c r="V25" s="643"/>
      <c r="W25" s="643"/>
      <c r="X25" s="643"/>
      <c r="Y25" s="644"/>
      <c r="Z25" s="675" t="s">
        <v>232</v>
      </c>
      <c r="AA25" s="675"/>
      <c r="AB25" s="675"/>
      <c r="AC25" s="675"/>
      <c r="AD25" s="676" t="s">
        <v>136</v>
      </c>
      <c r="AE25" s="676"/>
      <c r="AF25" s="676"/>
      <c r="AG25" s="676"/>
      <c r="AH25" s="676"/>
      <c r="AI25" s="676"/>
      <c r="AJ25" s="676"/>
      <c r="AK25" s="676"/>
      <c r="AL25" s="645" t="s">
        <v>137</v>
      </c>
      <c r="AM25" s="646"/>
      <c r="AN25" s="646"/>
      <c r="AO25" s="677"/>
      <c r="AP25" s="737" t="s">
        <v>291</v>
      </c>
      <c r="AQ25" s="744"/>
      <c r="AR25" s="744"/>
      <c r="AS25" s="744"/>
      <c r="AT25" s="744"/>
      <c r="AU25" s="744"/>
      <c r="AV25" s="744"/>
      <c r="AW25" s="744"/>
      <c r="AX25" s="744"/>
      <c r="AY25" s="744"/>
      <c r="AZ25" s="744"/>
      <c r="BA25" s="744"/>
      <c r="BB25" s="744"/>
      <c r="BC25" s="744"/>
      <c r="BD25" s="744"/>
      <c r="BE25" s="744"/>
      <c r="BF25" s="739"/>
      <c r="BG25" s="642" t="s">
        <v>232</v>
      </c>
      <c r="BH25" s="643"/>
      <c r="BI25" s="643"/>
      <c r="BJ25" s="643"/>
      <c r="BK25" s="643"/>
      <c r="BL25" s="643"/>
      <c r="BM25" s="643"/>
      <c r="BN25" s="644"/>
      <c r="BO25" s="675" t="s">
        <v>232</v>
      </c>
      <c r="BP25" s="675"/>
      <c r="BQ25" s="675"/>
      <c r="BR25" s="675"/>
      <c r="BS25" s="648" t="s">
        <v>137</v>
      </c>
      <c r="BT25" s="643"/>
      <c r="BU25" s="643"/>
      <c r="BV25" s="643"/>
      <c r="BW25" s="643"/>
      <c r="BX25" s="643"/>
      <c r="BY25" s="643"/>
      <c r="BZ25" s="643"/>
      <c r="CA25" s="643"/>
      <c r="CB25" s="688"/>
      <c r="CD25" s="689" t="s">
        <v>292</v>
      </c>
      <c r="CE25" s="686"/>
      <c r="CF25" s="686"/>
      <c r="CG25" s="686"/>
      <c r="CH25" s="686"/>
      <c r="CI25" s="686"/>
      <c r="CJ25" s="686"/>
      <c r="CK25" s="686"/>
      <c r="CL25" s="686"/>
      <c r="CM25" s="686"/>
      <c r="CN25" s="686"/>
      <c r="CO25" s="686"/>
      <c r="CP25" s="686"/>
      <c r="CQ25" s="687"/>
      <c r="CR25" s="642">
        <v>2206746</v>
      </c>
      <c r="CS25" s="661"/>
      <c r="CT25" s="661"/>
      <c r="CU25" s="661"/>
      <c r="CV25" s="661"/>
      <c r="CW25" s="661"/>
      <c r="CX25" s="661"/>
      <c r="CY25" s="662"/>
      <c r="CZ25" s="645">
        <v>12</v>
      </c>
      <c r="DA25" s="663"/>
      <c r="DB25" s="663"/>
      <c r="DC25" s="664"/>
      <c r="DD25" s="648">
        <v>1971431</v>
      </c>
      <c r="DE25" s="661"/>
      <c r="DF25" s="661"/>
      <c r="DG25" s="661"/>
      <c r="DH25" s="661"/>
      <c r="DI25" s="661"/>
      <c r="DJ25" s="661"/>
      <c r="DK25" s="662"/>
      <c r="DL25" s="648">
        <v>1766131</v>
      </c>
      <c r="DM25" s="661"/>
      <c r="DN25" s="661"/>
      <c r="DO25" s="661"/>
      <c r="DP25" s="661"/>
      <c r="DQ25" s="661"/>
      <c r="DR25" s="661"/>
      <c r="DS25" s="661"/>
      <c r="DT25" s="661"/>
      <c r="DU25" s="661"/>
      <c r="DV25" s="662"/>
      <c r="DW25" s="645">
        <v>19.7</v>
      </c>
      <c r="DX25" s="663"/>
      <c r="DY25" s="663"/>
      <c r="DZ25" s="663"/>
      <c r="EA25" s="663"/>
      <c r="EB25" s="663"/>
      <c r="EC25" s="681"/>
    </row>
    <row r="26" spans="2:133" ht="11.25" customHeight="1" x14ac:dyDescent="0.15">
      <c r="B26" s="639" t="s">
        <v>293</v>
      </c>
      <c r="C26" s="640"/>
      <c r="D26" s="640"/>
      <c r="E26" s="640"/>
      <c r="F26" s="640"/>
      <c r="G26" s="640"/>
      <c r="H26" s="640"/>
      <c r="I26" s="640"/>
      <c r="J26" s="640"/>
      <c r="K26" s="640"/>
      <c r="L26" s="640"/>
      <c r="M26" s="640"/>
      <c r="N26" s="640"/>
      <c r="O26" s="640"/>
      <c r="P26" s="640"/>
      <c r="Q26" s="641"/>
      <c r="R26" s="642">
        <v>9219558</v>
      </c>
      <c r="S26" s="643"/>
      <c r="T26" s="643"/>
      <c r="U26" s="643"/>
      <c r="V26" s="643"/>
      <c r="W26" s="643"/>
      <c r="X26" s="643"/>
      <c r="Y26" s="644"/>
      <c r="Z26" s="675">
        <v>49</v>
      </c>
      <c r="AA26" s="675"/>
      <c r="AB26" s="675"/>
      <c r="AC26" s="675"/>
      <c r="AD26" s="676">
        <v>8475407</v>
      </c>
      <c r="AE26" s="676"/>
      <c r="AF26" s="676"/>
      <c r="AG26" s="676"/>
      <c r="AH26" s="676"/>
      <c r="AI26" s="676"/>
      <c r="AJ26" s="676"/>
      <c r="AK26" s="676"/>
      <c r="AL26" s="645">
        <v>99.8</v>
      </c>
      <c r="AM26" s="646"/>
      <c r="AN26" s="646"/>
      <c r="AO26" s="677"/>
      <c r="AP26" s="737" t="s">
        <v>294</v>
      </c>
      <c r="AQ26" s="738"/>
      <c r="AR26" s="738"/>
      <c r="AS26" s="738"/>
      <c r="AT26" s="738"/>
      <c r="AU26" s="738"/>
      <c r="AV26" s="738"/>
      <c r="AW26" s="738"/>
      <c r="AX26" s="738"/>
      <c r="AY26" s="738"/>
      <c r="AZ26" s="738"/>
      <c r="BA26" s="738"/>
      <c r="BB26" s="738"/>
      <c r="BC26" s="738"/>
      <c r="BD26" s="738"/>
      <c r="BE26" s="738"/>
      <c r="BF26" s="739"/>
      <c r="BG26" s="642" t="s">
        <v>137</v>
      </c>
      <c r="BH26" s="643"/>
      <c r="BI26" s="643"/>
      <c r="BJ26" s="643"/>
      <c r="BK26" s="643"/>
      <c r="BL26" s="643"/>
      <c r="BM26" s="643"/>
      <c r="BN26" s="644"/>
      <c r="BO26" s="675" t="s">
        <v>137</v>
      </c>
      <c r="BP26" s="675"/>
      <c r="BQ26" s="675"/>
      <c r="BR26" s="675"/>
      <c r="BS26" s="648" t="s">
        <v>137</v>
      </c>
      <c r="BT26" s="643"/>
      <c r="BU26" s="643"/>
      <c r="BV26" s="643"/>
      <c r="BW26" s="643"/>
      <c r="BX26" s="643"/>
      <c r="BY26" s="643"/>
      <c r="BZ26" s="643"/>
      <c r="CA26" s="643"/>
      <c r="CB26" s="688"/>
      <c r="CD26" s="689" t="s">
        <v>295</v>
      </c>
      <c r="CE26" s="686"/>
      <c r="CF26" s="686"/>
      <c r="CG26" s="686"/>
      <c r="CH26" s="686"/>
      <c r="CI26" s="686"/>
      <c r="CJ26" s="686"/>
      <c r="CK26" s="686"/>
      <c r="CL26" s="686"/>
      <c r="CM26" s="686"/>
      <c r="CN26" s="686"/>
      <c r="CO26" s="686"/>
      <c r="CP26" s="686"/>
      <c r="CQ26" s="687"/>
      <c r="CR26" s="642">
        <v>1378472</v>
      </c>
      <c r="CS26" s="643"/>
      <c r="CT26" s="643"/>
      <c r="CU26" s="643"/>
      <c r="CV26" s="643"/>
      <c r="CW26" s="643"/>
      <c r="CX26" s="643"/>
      <c r="CY26" s="644"/>
      <c r="CZ26" s="645">
        <v>7.5</v>
      </c>
      <c r="DA26" s="663"/>
      <c r="DB26" s="663"/>
      <c r="DC26" s="664"/>
      <c r="DD26" s="648">
        <v>1180264</v>
      </c>
      <c r="DE26" s="643"/>
      <c r="DF26" s="643"/>
      <c r="DG26" s="643"/>
      <c r="DH26" s="643"/>
      <c r="DI26" s="643"/>
      <c r="DJ26" s="643"/>
      <c r="DK26" s="644"/>
      <c r="DL26" s="648" t="s">
        <v>232</v>
      </c>
      <c r="DM26" s="643"/>
      <c r="DN26" s="643"/>
      <c r="DO26" s="643"/>
      <c r="DP26" s="643"/>
      <c r="DQ26" s="643"/>
      <c r="DR26" s="643"/>
      <c r="DS26" s="643"/>
      <c r="DT26" s="643"/>
      <c r="DU26" s="643"/>
      <c r="DV26" s="644"/>
      <c r="DW26" s="645" t="s">
        <v>232</v>
      </c>
      <c r="DX26" s="663"/>
      <c r="DY26" s="663"/>
      <c r="DZ26" s="663"/>
      <c r="EA26" s="663"/>
      <c r="EB26" s="663"/>
      <c r="EC26" s="681"/>
    </row>
    <row r="27" spans="2:133" ht="11.25" customHeight="1" x14ac:dyDescent="0.15">
      <c r="B27" s="639" t="s">
        <v>296</v>
      </c>
      <c r="C27" s="640"/>
      <c r="D27" s="640"/>
      <c r="E27" s="640"/>
      <c r="F27" s="640"/>
      <c r="G27" s="640"/>
      <c r="H27" s="640"/>
      <c r="I27" s="640"/>
      <c r="J27" s="640"/>
      <c r="K27" s="640"/>
      <c r="L27" s="640"/>
      <c r="M27" s="640"/>
      <c r="N27" s="640"/>
      <c r="O27" s="640"/>
      <c r="P27" s="640"/>
      <c r="Q27" s="641"/>
      <c r="R27" s="642">
        <v>4267</v>
      </c>
      <c r="S27" s="643"/>
      <c r="T27" s="643"/>
      <c r="U27" s="643"/>
      <c r="V27" s="643"/>
      <c r="W27" s="643"/>
      <c r="X27" s="643"/>
      <c r="Y27" s="644"/>
      <c r="Z27" s="675">
        <v>0</v>
      </c>
      <c r="AA27" s="675"/>
      <c r="AB27" s="675"/>
      <c r="AC27" s="675"/>
      <c r="AD27" s="676">
        <v>4267</v>
      </c>
      <c r="AE27" s="676"/>
      <c r="AF27" s="676"/>
      <c r="AG27" s="676"/>
      <c r="AH27" s="676"/>
      <c r="AI27" s="676"/>
      <c r="AJ27" s="676"/>
      <c r="AK27" s="676"/>
      <c r="AL27" s="645">
        <v>0.1</v>
      </c>
      <c r="AM27" s="646"/>
      <c r="AN27" s="646"/>
      <c r="AO27" s="677"/>
      <c r="AP27" s="639" t="s">
        <v>297</v>
      </c>
      <c r="AQ27" s="640"/>
      <c r="AR27" s="640"/>
      <c r="AS27" s="640"/>
      <c r="AT27" s="640"/>
      <c r="AU27" s="640"/>
      <c r="AV27" s="640"/>
      <c r="AW27" s="640"/>
      <c r="AX27" s="640"/>
      <c r="AY27" s="640"/>
      <c r="AZ27" s="640"/>
      <c r="BA27" s="640"/>
      <c r="BB27" s="640"/>
      <c r="BC27" s="640"/>
      <c r="BD27" s="640"/>
      <c r="BE27" s="640"/>
      <c r="BF27" s="641"/>
      <c r="BG27" s="642">
        <v>4616017</v>
      </c>
      <c r="BH27" s="643"/>
      <c r="BI27" s="643"/>
      <c r="BJ27" s="643"/>
      <c r="BK27" s="643"/>
      <c r="BL27" s="643"/>
      <c r="BM27" s="643"/>
      <c r="BN27" s="644"/>
      <c r="BO27" s="675">
        <v>100</v>
      </c>
      <c r="BP27" s="675"/>
      <c r="BQ27" s="675"/>
      <c r="BR27" s="675"/>
      <c r="BS27" s="648">
        <v>310372</v>
      </c>
      <c r="BT27" s="643"/>
      <c r="BU27" s="643"/>
      <c r="BV27" s="643"/>
      <c r="BW27" s="643"/>
      <c r="BX27" s="643"/>
      <c r="BY27" s="643"/>
      <c r="BZ27" s="643"/>
      <c r="CA27" s="643"/>
      <c r="CB27" s="688"/>
      <c r="CD27" s="689" t="s">
        <v>298</v>
      </c>
      <c r="CE27" s="686"/>
      <c r="CF27" s="686"/>
      <c r="CG27" s="686"/>
      <c r="CH27" s="686"/>
      <c r="CI27" s="686"/>
      <c r="CJ27" s="686"/>
      <c r="CK27" s="686"/>
      <c r="CL27" s="686"/>
      <c r="CM27" s="686"/>
      <c r="CN27" s="686"/>
      <c r="CO27" s="686"/>
      <c r="CP27" s="686"/>
      <c r="CQ27" s="687"/>
      <c r="CR27" s="642">
        <v>1935066</v>
      </c>
      <c r="CS27" s="661"/>
      <c r="CT27" s="661"/>
      <c r="CU27" s="661"/>
      <c r="CV27" s="661"/>
      <c r="CW27" s="661"/>
      <c r="CX27" s="661"/>
      <c r="CY27" s="662"/>
      <c r="CZ27" s="645">
        <v>10.5</v>
      </c>
      <c r="DA27" s="663"/>
      <c r="DB27" s="663"/>
      <c r="DC27" s="664"/>
      <c r="DD27" s="648">
        <v>530251</v>
      </c>
      <c r="DE27" s="661"/>
      <c r="DF27" s="661"/>
      <c r="DG27" s="661"/>
      <c r="DH27" s="661"/>
      <c r="DI27" s="661"/>
      <c r="DJ27" s="661"/>
      <c r="DK27" s="662"/>
      <c r="DL27" s="648">
        <v>511848</v>
      </c>
      <c r="DM27" s="661"/>
      <c r="DN27" s="661"/>
      <c r="DO27" s="661"/>
      <c r="DP27" s="661"/>
      <c r="DQ27" s="661"/>
      <c r="DR27" s="661"/>
      <c r="DS27" s="661"/>
      <c r="DT27" s="661"/>
      <c r="DU27" s="661"/>
      <c r="DV27" s="662"/>
      <c r="DW27" s="645">
        <v>5.7</v>
      </c>
      <c r="DX27" s="663"/>
      <c r="DY27" s="663"/>
      <c r="DZ27" s="663"/>
      <c r="EA27" s="663"/>
      <c r="EB27" s="663"/>
      <c r="EC27" s="681"/>
    </row>
    <row r="28" spans="2:133" ht="11.25" customHeight="1" x14ac:dyDescent="0.15">
      <c r="B28" s="639" t="s">
        <v>299</v>
      </c>
      <c r="C28" s="640"/>
      <c r="D28" s="640"/>
      <c r="E28" s="640"/>
      <c r="F28" s="640"/>
      <c r="G28" s="640"/>
      <c r="H28" s="640"/>
      <c r="I28" s="640"/>
      <c r="J28" s="640"/>
      <c r="K28" s="640"/>
      <c r="L28" s="640"/>
      <c r="M28" s="640"/>
      <c r="N28" s="640"/>
      <c r="O28" s="640"/>
      <c r="P28" s="640"/>
      <c r="Q28" s="641"/>
      <c r="R28" s="642">
        <v>24172</v>
      </c>
      <c r="S28" s="643"/>
      <c r="T28" s="643"/>
      <c r="U28" s="643"/>
      <c r="V28" s="643"/>
      <c r="W28" s="643"/>
      <c r="X28" s="643"/>
      <c r="Y28" s="644"/>
      <c r="Z28" s="675">
        <v>0.1</v>
      </c>
      <c r="AA28" s="675"/>
      <c r="AB28" s="675"/>
      <c r="AC28" s="675"/>
      <c r="AD28" s="676" t="s">
        <v>137</v>
      </c>
      <c r="AE28" s="676"/>
      <c r="AF28" s="676"/>
      <c r="AG28" s="676"/>
      <c r="AH28" s="676"/>
      <c r="AI28" s="676"/>
      <c r="AJ28" s="676"/>
      <c r="AK28" s="676"/>
      <c r="AL28" s="645" t="s">
        <v>137</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8"/>
      <c r="CD28" s="689" t="s">
        <v>300</v>
      </c>
      <c r="CE28" s="686"/>
      <c r="CF28" s="686"/>
      <c r="CG28" s="686"/>
      <c r="CH28" s="686"/>
      <c r="CI28" s="686"/>
      <c r="CJ28" s="686"/>
      <c r="CK28" s="686"/>
      <c r="CL28" s="686"/>
      <c r="CM28" s="686"/>
      <c r="CN28" s="686"/>
      <c r="CO28" s="686"/>
      <c r="CP28" s="686"/>
      <c r="CQ28" s="687"/>
      <c r="CR28" s="642">
        <v>1412081</v>
      </c>
      <c r="CS28" s="643"/>
      <c r="CT28" s="643"/>
      <c r="CU28" s="643"/>
      <c r="CV28" s="643"/>
      <c r="CW28" s="643"/>
      <c r="CX28" s="643"/>
      <c r="CY28" s="644"/>
      <c r="CZ28" s="645">
        <v>7.7</v>
      </c>
      <c r="DA28" s="663"/>
      <c r="DB28" s="663"/>
      <c r="DC28" s="664"/>
      <c r="DD28" s="648">
        <v>1378541</v>
      </c>
      <c r="DE28" s="643"/>
      <c r="DF28" s="643"/>
      <c r="DG28" s="643"/>
      <c r="DH28" s="643"/>
      <c r="DI28" s="643"/>
      <c r="DJ28" s="643"/>
      <c r="DK28" s="644"/>
      <c r="DL28" s="648">
        <v>1378541</v>
      </c>
      <c r="DM28" s="643"/>
      <c r="DN28" s="643"/>
      <c r="DO28" s="643"/>
      <c r="DP28" s="643"/>
      <c r="DQ28" s="643"/>
      <c r="DR28" s="643"/>
      <c r="DS28" s="643"/>
      <c r="DT28" s="643"/>
      <c r="DU28" s="643"/>
      <c r="DV28" s="644"/>
      <c r="DW28" s="645">
        <v>15.4</v>
      </c>
      <c r="DX28" s="663"/>
      <c r="DY28" s="663"/>
      <c r="DZ28" s="663"/>
      <c r="EA28" s="663"/>
      <c r="EB28" s="663"/>
      <c r="EC28" s="681"/>
    </row>
    <row r="29" spans="2:133" ht="11.25" customHeight="1" x14ac:dyDescent="0.15">
      <c r="B29" s="639" t="s">
        <v>301</v>
      </c>
      <c r="C29" s="640"/>
      <c r="D29" s="640"/>
      <c r="E29" s="640"/>
      <c r="F29" s="640"/>
      <c r="G29" s="640"/>
      <c r="H29" s="640"/>
      <c r="I29" s="640"/>
      <c r="J29" s="640"/>
      <c r="K29" s="640"/>
      <c r="L29" s="640"/>
      <c r="M29" s="640"/>
      <c r="N29" s="640"/>
      <c r="O29" s="640"/>
      <c r="P29" s="640"/>
      <c r="Q29" s="641"/>
      <c r="R29" s="642">
        <v>117302</v>
      </c>
      <c r="S29" s="643"/>
      <c r="T29" s="643"/>
      <c r="U29" s="643"/>
      <c r="V29" s="643"/>
      <c r="W29" s="643"/>
      <c r="X29" s="643"/>
      <c r="Y29" s="644"/>
      <c r="Z29" s="675">
        <v>0.6</v>
      </c>
      <c r="AA29" s="675"/>
      <c r="AB29" s="675"/>
      <c r="AC29" s="675"/>
      <c r="AD29" s="676" t="s">
        <v>137</v>
      </c>
      <c r="AE29" s="676"/>
      <c r="AF29" s="676"/>
      <c r="AG29" s="676"/>
      <c r="AH29" s="676"/>
      <c r="AI29" s="676"/>
      <c r="AJ29" s="676"/>
      <c r="AK29" s="676"/>
      <c r="AL29" s="645" t="s">
        <v>232</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0"/>
      <c r="CD29" s="731" t="s">
        <v>302</v>
      </c>
      <c r="CE29" s="732"/>
      <c r="CF29" s="689" t="s">
        <v>70</v>
      </c>
      <c r="CG29" s="686"/>
      <c r="CH29" s="686"/>
      <c r="CI29" s="686"/>
      <c r="CJ29" s="686"/>
      <c r="CK29" s="686"/>
      <c r="CL29" s="686"/>
      <c r="CM29" s="686"/>
      <c r="CN29" s="686"/>
      <c r="CO29" s="686"/>
      <c r="CP29" s="686"/>
      <c r="CQ29" s="687"/>
      <c r="CR29" s="642">
        <v>1411439</v>
      </c>
      <c r="CS29" s="661"/>
      <c r="CT29" s="661"/>
      <c r="CU29" s="661"/>
      <c r="CV29" s="661"/>
      <c r="CW29" s="661"/>
      <c r="CX29" s="661"/>
      <c r="CY29" s="662"/>
      <c r="CZ29" s="645">
        <v>7.7</v>
      </c>
      <c r="DA29" s="663"/>
      <c r="DB29" s="663"/>
      <c r="DC29" s="664"/>
      <c r="DD29" s="648">
        <v>1377899</v>
      </c>
      <c r="DE29" s="661"/>
      <c r="DF29" s="661"/>
      <c r="DG29" s="661"/>
      <c r="DH29" s="661"/>
      <c r="DI29" s="661"/>
      <c r="DJ29" s="661"/>
      <c r="DK29" s="662"/>
      <c r="DL29" s="648">
        <v>1377899</v>
      </c>
      <c r="DM29" s="661"/>
      <c r="DN29" s="661"/>
      <c r="DO29" s="661"/>
      <c r="DP29" s="661"/>
      <c r="DQ29" s="661"/>
      <c r="DR29" s="661"/>
      <c r="DS29" s="661"/>
      <c r="DT29" s="661"/>
      <c r="DU29" s="661"/>
      <c r="DV29" s="662"/>
      <c r="DW29" s="645">
        <v>15.4</v>
      </c>
      <c r="DX29" s="663"/>
      <c r="DY29" s="663"/>
      <c r="DZ29" s="663"/>
      <c r="EA29" s="663"/>
      <c r="EB29" s="663"/>
      <c r="EC29" s="681"/>
    </row>
    <row r="30" spans="2:133" ht="11.25" customHeight="1" x14ac:dyDescent="0.15">
      <c r="B30" s="639" t="s">
        <v>303</v>
      </c>
      <c r="C30" s="640"/>
      <c r="D30" s="640"/>
      <c r="E30" s="640"/>
      <c r="F30" s="640"/>
      <c r="G30" s="640"/>
      <c r="H30" s="640"/>
      <c r="I30" s="640"/>
      <c r="J30" s="640"/>
      <c r="K30" s="640"/>
      <c r="L30" s="640"/>
      <c r="M30" s="640"/>
      <c r="N30" s="640"/>
      <c r="O30" s="640"/>
      <c r="P30" s="640"/>
      <c r="Q30" s="641"/>
      <c r="R30" s="642">
        <v>69648</v>
      </c>
      <c r="S30" s="643"/>
      <c r="T30" s="643"/>
      <c r="U30" s="643"/>
      <c r="V30" s="643"/>
      <c r="W30" s="643"/>
      <c r="X30" s="643"/>
      <c r="Y30" s="644"/>
      <c r="Z30" s="675">
        <v>0.4</v>
      </c>
      <c r="AA30" s="675"/>
      <c r="AB30" s="675"/>
      <c r="AC30" s="675"/>
      <c r="AD30" s="676">
        <v>7</v>
      </c>
      <c r="AE30" s="676"/>
      <c r="AF30" s="676"/>
      <c r="AG30" s="676"/>
      <c r="AH30" s="676"/>
      <c r="AI30" s="676"/>
      <c r="AJ30" s="676"/>
      <c r="AK30" s="676"/>
      <c r="AL30" s="645">
        <v>0</v>
      </c>
      <c r="AM30" s="646"/>
      <c r="AN30" s="646"/>
      <c r="AO30" s="677"/>
      <c r="AP30" s="703" t="s">
        <v>220</v>
      </c>
      <c r="AQ30" s="704"/>
      <c r="AR30" s="704"/>
      <c r="AS30" s="704"/>
      <c r="AT30" s="704"/>
      <c r="AU30" s="704"/>
      <c r="AV30" s="704"/>
      <c r="AW30" s="704"/>
      <c r="AX30" s="704"/>
      <c r="AY30" s="704"/>
      <c r="AZ30" s="704"/>
      <c r="BA30" s="704"/>
      <c r="BB30" s="704"/>
      <c r="BC30" s="704"/>
      <c r="BD30" s="704"/>
      <c r="BE30" s="704"/>
      <c r="BF30" s="705"/>
      <c r="BG30" s="703" t="s">
        <v>304</v>
      </c>
      <c r="BH30" s="728"/>
      <c r="BI30" s="728"/>
      <c r="BJ30" s="728"/>
      <c r="BK30" s="728"/>
      <c r="BL30" s="728"/>
      <c r="BM30" s="728"/>
      <c r="BN30" s="728"/>
      <c r="BO30" s="728"/>
      <c r="BP30" s="728"/>
      <c r="BQ30" s="729"/>
      <c r="BR30" s="703" t="s">
        <v>305</v>
      </c>
      <c r="BS30" s="728"/>
      <c r="BT30" s="728"/>
      <c r="BU30" s="728"/>
      <c r="BV30" s="728"/>
      <c r="BW30" s="728"/>
      <c r="BX30" s="728"/>
      <c r="BY30" s="728"/>
      <c r="BZ30" s="728"/>
      <c r="CA30" s="728"/>
      <c r="CB30" s="729"/>
      <c r="CD30" s="733"/>
      <c r="CE30" s="734"/>
      <c r="CF30" s="689" t="s">
        <v>306</v>
      </c>
      <c r="CG30" s="686"/>
      <c r="CH30" s="686"/>
      <c r="CI30" s="686"/>
      <c r="CJ30" s="686"/>
      <c r="CK30" s="686"/>
      <c r="CL30" s="686"/>
      <c r="CM30" s="686"/>
      <c r="CN30" s="686"/>
      <c r="CO30" s="686"/>
      <c r="CP30" s="686"/>
      <c r="CQ30" s="687"/>
      <c r="CR30" s="642">
        <v>1322708</v>
      </c>
      <c r="CS30" s="643"/>
      <c r="CT30" s="643"/>
      <c r="CU30" s="643"/>
      <c r="CV30" s="643"/>
      <c r="CW30" s="643"/>
      <c r="CX30" s="643"/>
      <c r="CY30" s="644"/>
      <c r="CZ30" s="645">
        <v>7.2</v>
      </c>
      <c r="DA30" s="663"/>
      <c r="DB30" s="663"/>
      <c r="DC30" s="664"/>
      <c r="DD30" s="648">
        <v>1289183</v>
      </c>
      <c r="DE30" s="643"/>
      <c r="DF30" s="643"/>
      <c r="DG30" s="643"/>
      <c r="DH30" s="643"/>
      <c r="DI30" s="643"/>
      <c r="DJ30" s="643"/>
      <c r="DK30" s="644"/>
      <c r="DL30" s="648">
        <v>1289183</v>
      </c>
      <c r="DM30" s="643"/>
      <c r="DN30" s="643"/>
      <c r="DO30" s="643"/>
      <c r="DP30" s="643"/>
      <c r="DQ30" s="643"/>
      <c r="DR30" s="643"/>
      <c r="DS30" s="643"/>
      <c r="DT30" s="643"/>
      <c r="DU30" s="643"/>
      <c r="DV30" s="644"/>
      <c r="DW30" s="645">
        <v>14.4</v>
      </c>
      <c r="DX30" s="663"/>
      <c r="DY30" s="663"/>
      <c r="DZ30" s="663"/>
      <c r="EA30" s="663"/>
      <c r="EB30" s="663"/>
      <c r="EC30" s="681"/>
    </row>
    <row r="31" spans="2:133" ht="11.25" customHeight="1" x14ac:dyDescent="0.15">
      <c r="B31" s="639" t="s">
        <v>307</v>
      </c>
      <c r="C31" s="640"/>
      <c r="D31" s="640"/>
      <c r="E31" s="640"/>
      <c r="F31" s="640"/>
      <c r="G31" s="640"/>
      <c r="H31" s="640"/>
      <c r="I31" s="640"/>
      <c r="J31" s="640"/>
      <c r="K31" s="640"/>
      <c r="L31" s="640"/>
      <c r="M31" s="640"/>
      <c r="N31" s="640"/>
      <c r="O31" s="640"/>
      <c r="P31" s="640"/>
      <c r="Q31" s="641"/>
      <c r="R31" s="642">
        <v>4819227</v>
      </c>
      <c r="S31" s="643"/>
      <c r="T31" s="643"/>
      <c r="U31" s="643"/>
      <c r="V31" s="643"/>
      <c r="W31" s="643"/>
      <c r="X31" s="643"/>
      <c r="Y31" s="644"/>
      <c r="Z31" s="675">
        <v>25.6</v>
      </c>
      <c r="AA31" s="675"/>
      <c r="AB31" s="675"/>
      <c r="AC31" s="675"/>
      <c r="AD31" s="676" t="s">
        <v>137</v>
      </c>
      <c r="AE31" s="676"/>
      <c r="AF31" s="676"/>
      <c r="AG31" s="676"/>
      <c r="AH31" s="676"/>
      <c r="AI31" s="676"/>
      <c r="AJ31" s="676"/>
      <c r="AK31" s="676"/>
      <c r="AL31" s="645" t="s">
        <v>137</v>
      </c>
      <c r="AM31" s="646"/>
      <c r="AN31" s="646"/>
      <c r="AO31" s="677"/>
      <c r="AP31" s="717" t="s">
        <v>308</v>
      </c>
      <c r="AQ31" s="718"/>
      <c r="AR31" s="718"/>
      <c r="AS31" s="718"/>
      <c r="AT31" s="723" t="s">
        <v>309</v>
      </c>
      <c r="AU31" s="231"/>
      <c r="AV31" s="231"/>
      <c r="AW31" s="231"/>
      <c r="AX31" s="710" t="s">
        <v>186</v>
      </c>
      <c r="AY31" s="711"/>
      <c r="AZ31" s="711"/>
      <c r="BA31" s="711"/>
      <c r="BB31" s="711"/>
      <c r="BC31" s="711"/>
      <c r="BD31" s="711"/>
      <c r="BE31" s="711"/>
      <c r="BF31" s="712"/>
      <c r="BG31" s="713">
        <v>98.9</v>
      </c>
      <c r="BH31" s="714"/>
      <c r="BI31" s="714"/>
      <c r="BJ31" s="714"/>
      <c r="BK31" s="714"/>
      <c r="BL31" s="714"/>
      <c r="BM31" s="715">
        <v>96.8</v>
      </c>
      <c r="BN31" s="714"/>
      <c r="BO31" s="714"/>
      <c r="BP31" s="714"/>
      <c r="BQ31" s="716"/>
      <c r="BR31" s="713">
        <v>99.6</v>
      </c>
      <c r="BS31" s="714"/>
      <c r="BT31" s="714"/>
      <c r="BU31" s="714"/>
      <c r="BV31" s="714"/>
      <c r="BW31" s="714"/>
      <c r="BX31" s="715">
        <v>97.4</v>
      </c>
      <c r="BY31" s="714"/>
      <c r="BZ31" s="714"/>
      <c r="CA31" s="714"/>
      <c r="CB31" s="716"/>
      <c r="CD31" s="733"/>
      <c r="CE31" s="734"/>
      <c r="CF31" s="689" t="s">
        <v>310</v>
      </c>
      <c r="CG31" s="686"/>
      <c r="CH31" s="686"/>
      <c r="CI31" s="686"/>
      <c r="CJ31" s="686"/>
      <c r="CK31" s="686"/>
      <c r="CL31" s="686"/>
      <c r="CM31" s="686"/>
      <c r="CN31" s="686"/>
      <c r="CO31" s="686"/>
      <c r="CP31" s="686"/>
      <c r="CQ31" s="687"/>
      <c r="CR31" s="642">
        <v>88731</v>
      </c>
      <c r="CS31" s="661"/>
      <c r="CT31" s="661"/>
      <c r="CU31" s="661"/>
      <c r="CV31" s="661"/>
      <c r="CW31" s="661"/>
      <c r="CX31" s="661"/>
      <c r="CY31" s="662"/>
      <c r="CZ31" s="645">
        <v>0.5</v>
      </c>
      <c r="DA31" s="663"/>
      <c r="DB31" s="663"/>
      <c r="DC31" s="664"/>
      <c r="DD31" s="648">
        <v>88716</v>
      </c>
      <c r="DE31" s="661"/>
      <c r="DF31" s="661"/>
      <c r="DG31" s="661"/>
      <c r="DH31" s="661"/>
      <c r="DI31" s="661"/>
      <c r="DJ31" s="661"/>
      <c r="DK31" s="662"/>
      <c r="DL31" s="648">
        <v>88716</v>
      </c>
      <c r="DM31" s="661"/>
      <c r="DN31" s="661"/>
      <c r="DO31" s="661"/>
      <c r="DP31" s="661"/>
      <c r="DQ31" s="661"/>
      <c r="DR31" s="661"/>
      <c r="DS31" s="661"/>
      <c r="DT31" s="661"/>
      <c r="DU31" s="661"/>
      <c r="DV31" s="662"/>
      <c r="DW31" s="645">
        <v>1</v>
      </c>
      <c r="DX31" s="663"/>
      <c r="DY31" s="663"/>
      <c r="DZ31" s="663"/>
      <c r="EA31" s="663"/>
      <c r="EB31" s="663"/>
      <c r="EC31" s="681"/>
    </row>
    <row r="32" spans="2:133" ht="11.25" customHeight="1" x14ac:dyDescent="0.15">
      <c r="B32" s="706" t="s">
        <v>311</v>
      </c>
      <c r="C32" s="707"/>
      <c r="D32" s="707"/>
      <c r="E32" s="707"/>
      <c r="F32" s="707"/>
      <c r="G32" s="707"/>
      <c r="H32" s="707"/>
      <c r="I32" s="707"/>
      <c r="J32" s="707"/>
      <c r="K32" s="707"/>
      <c r="L32" s="707"/>
      <c r="M32" s="707"/>
      <c r="N32" s="707"/>
      <c r="O32" s="707"/>
      <c r="P32" s="707"/>
      <c r="Q32" s="708"/>
      <c r="R32" s="642" t="s">
        <v>232</v>
      </c>
      <c r="S32" s="643"/>
      <c r="T32" s="643"/>
      <c r="U32" s="643"/>
      <c r="V32" s="643"/>
      <c r="W32" s="643"/>
      <c r="X32" s="643"/>
      <c r="Y32" s="644"/>
      <c r="Z32" s="675" t="s">
        <v>137</v>
      </c>
      <c r="AA32" s="675"/>
      <c r="AB32" s="675"/>
      <c r="AC32" s="675"/>
      <c r="AD32" s="676" t="s">
        <v>137</v>
      </c>
      <c r="AE32" s="676"/>
      <c r="AF32" s="676"/>
      <c r="AG32" s="676"/>
      <c r="AH32" s="676"/>
      <c r="AI32" s="676"/>
      <c r="AJ32" s="676"/>
      <c r="AK32" s="676"/>
      <c r="AL32" s="645" t="s">
        <v>137</v>
      </c>
      <c r="AM32" s="646"/>
      <c r="AN32" s="646"/>
      <c r="AO32" s="677"/>
      <c r="AP32" s="719"/>
      <c r="AQ32" s="720"/>
      <c r="AR32" s="720"/>
      <c r="AS32" s="720"/>
      <c r="AT32" s="724"/>
      <c r="AU32" s="230" t="s">
        <v>312</v>
      </c>
      <c r="AV32" s="230"/>
      <c r="AW32" s="230"/>
      <c r="AX32" s="639" t="s">
        <v>313</v>
      </c>
      <c r="AY32" s="640"/>
      <c r="AZ32" s="640"/>
      <c r="BA32" s="640"/>
      <c r="BB32" s="640"/>
      <c r="BC32" s="640"/>
      <c r="BD32" s="640"/>
      <c r="BE32" s="640"/>
      <c r="BF32" s="641"/>
      <c r="BG32" s="726">
        <v>99.4</v>
      </c>
      <c r="BH32" s="661"/>
      <c r="BI32" s="661"/>
      <c r="BJ32" s="661"/>
      <c r="BK32" s="661"/>
      <c r="BL32" s="661"/>
      <c r="BM32" s="646">
        <v>97.7</v>
      </c>
      <c r="BN32" s="727"/>
      <c r="BO32" s="727"/>
      <c r="BP32" s="727"/>
      <c r="BQ32" s="685"/>
      <c r="BR32" s="726">
        <v>99.8</v>
      </c>
      <c r="BS32" s="661"/>
      <c r="BT32" s="661"/>
      <c r="BU32" s="661"/>
      <c r="BV32" s="661"/>
      <c r="BW32" s="661"/>
      <c r="BX32" s="646">
        <v>98</v>
      </c>
      <c r="BY32" s="727"/>
      <c r="BZ32" s="727"/>
      <c r="CA32" s="727"/>
      <c r="CB32" s="685"/>
      <c r="CD32" s="735"/>
      <c r="CE32" s="736"/>
      <c r="CF32" s="689" t="s">
        <v>314</v>
      </c>
      <c r="CG32" s="686"/>
      <c r="CH32" s="686"/>
      <c r="CI32" s="686"/>
      <c r="CJ32" s="686"/>
      <c r="CK32" s="686"/>
      <c r="CL32" s="686"/>
      <c r="CM32" s="686"/>
      <c r="CN32" s="686"/>
      <c r="CO32" s="686"/>
      <c r="CP32" s="686"/>
      <c r="CQ32" s="687"/>
      <c r="CR32" s="642">
        <v>642</v>
      </c>
      <c r="CS32" s="643"/>
      <c r="CT32" s="643"/>
      <c r="CU32" s="643"/>
      <c r="CV32" s="643"/>
      <c r="CW32" s="643"/>
      <c r="CX32" s="643"/>
      <c r="CY32" s="644"/>
      <c r="CZ32" s="645">
        <v>0</v>
      </c>
      <c r="DA32" s="663"/>
      <c r="DB32" s="663"/>
      <c r="DC32" s="664"/>
      <c r="DD32" s="648">
        <v>642</v>
      </c>
      <c r="DE32" s="643"/>
      <c r="DF32" s="643"/>
      <c r="DG32" s="643"/>
      <c r="DH32" s="643"/>
      <c r="DI32" s="643"/>
      <c r="DJ32" s="643"/>
      <c r="DK32" s="644"/>
      <c r="DL32" s="648">
        <v>642</v>
      </c>
      <c r="DM32" s="643"/>
      <c r="DN32" s="643"/>
      <c r="DO32" s="643"/>
      <c r="DP32" s="643"/>
      <c r="DQ32" s="643"/>
      <c r="DR32" s="643"/>
      <c r="DS32" s="643"/>
      <c r="DT32" s="643"/>
      <c r="DU32" s="643"/>
      <c r="DV32" s="644"/>
      <c r="DW32" s="645">
        <v>0</v>
      </c>
      <c r="DX32" s="663"/>
      <c r="DY32" s="663"/>
      <c r="DZ32" s="663"/>
      <c r="EA32" s="663"/>
      <c r="EB32" s="663"/>
      <c r="EC32" s="681"/>
    </row>
    <row r="33" spans="2:133" ht="11.25" customHeight="1" x14ac:dyDescent="0.15">
      <c r="B33" s="639" t="s">
        <v>315</v>
      </c>
      <c r="C33" s="640"/>
      <c r="D33" s="640"/>
      <c r="E33" s="640"/>
      <c r="F33" s="640"/>
      <c r="G33" s="640"/>
      <c r="H33" s="640"/>
      <c r="I33" s="640"/>
      <c r="J33" s="640"/>
      <c r="K33" s="640"/>
      <c r="L33" s="640"/>
      <c r="M33" s="640"/>
      <c r="N33" s="640"/>
      <c r="O33" s="640"/>
      <c r="P33" s="640"/>
      <c r="Q33" s="641"/>
      <c r="R33" s="642">
        <v>1590510</v>
      </c>
      <c r="S33" s="643"/>
      <c r="T33" s="643"/>
      <c r="U33" s="643"/>
      <c r="V33" s="643"/>
      <c r="W33" s="643"/>
      <c r="X33" s="643"/>
      <c r="Y33" s="644"/>
      <c r="Z33" s="675">
        <v>8.4</v>
      </c>
      <c r="AA33" s="675"/>
      <c r="AB33" s="675"/>
      <c r="AC33" s="675"/>
      <c r="AD33" s="676" t="s">
        <v>137</v>
      </c>
      <c r="AE33" s="676"/>
      <c r="AF33" s="676"/>
      <c r="AG33" s="676"/>
      <c r="AH33" s="676"/>
      <c r="AI33" s="676"/>
      <c r="AJ33" s="676"/>
      <c r="AK33" s="676"/>
      <c r="AL33" s="645" t="s">
        <v>137</v>
      </c>
      <c r="AM33" s="646"/>
      <c r="AN33" s="646"/>
      <c r="AO33" s="677"/>
      <c r="AP33" s="721"/>
      <c r="AQ33" s="722"/>
      <c r="AR33" s="722"/>
      <c r="AS33" s="722"/>
      <c r="AT33" s="725"/>
      <c r="AU33" s="232"/>
      <c r="AV33" s="232"/>
      <c r="AW33" s="232"/>
      <c r="AX33" s="623" t="s">
        <v>316</v>
      </c>
      <c r="AY33" s="624"/>
      <c r="AZ33" s="624"/>
      <c r="BA33" s="624"/>
      <c r="BB33" s="624"/>
      <c r="BC33" s="624"/>
      <c r="BD33" s="624"/>
      <c r="BE33" s="624"/>
      <c r="BF33" s="625"/>
      <c r="BG33" s="709">
        <v>98.5</v>
      </c>
      <c r="BH33" s="627"/>
      <c r="BI33" s="627"/>
      <c r="BJ33" s="627"/>
      <c r="BK33" s="627"/>
      <c r="BL33" s="627"/>
      <c r="BM33" s="669">
        <v>96</v>
      </c>
      <c r="BN33" s="627"/>
      <c r="BO33" s="627"/>
      <c r="BP33" s="627"/>
      <c r="BQ33" s="671"/>
      <c r="BR33" s="709">
        <v>99.4</v>
      </c>
      <c r="BS33" s="627"/>
      <c r="BT33" s="627"/>
      <c r="BU33" s="627"/>
      <c r="BV33" s="627"/>
      <c r="BW33" s="627"/>
      <c r="BX33" s="669">
        <v>96.8</v>
      </c>
      <c r="BY33" s="627"/>
      <c r="BZ33" s="627"/>
      <c r="CA33" s="627"/>
      <c r="CB33" s="671"/>
      <c r="CD33" s="689" t="s">
        <v>317</v>
      </c>
      <c r="CE33" s="686"/>
      <c r="CF33" s="686"/>
      <c r="CG33" s="686"/>
      <c r="CH33" s="686"/>
      <c r="CI33" s="686"/>
      <c r="CJ33" s="686"/>
      <c r="CK33" s="686"/>
      <c r="CL33" s="686"/>
      <c r="CM33" s="686"/>
      <c r="CN33" s="686"/>
      <c r="CO33" s="686"/>
      <c r="CP33" s="686"/>
      <c r="CQ33" s="687"/>
      <c r="CR33" s="642">
        <v>9752570</v>
      </c>
      <c r="CS33" s="661"/>
      <c r="CT33" s="661"/>
      <c r="CU33" s="661"/>
      <c r="CV33" s="661"/>
      <c r="CW33" s="661"/>
      <c r="CX33" s="661"/>
      <c r="CY33" s="662"/>
      <c r="CZ33" s="645">
        <v>52.9</v>
      </c>
      <c r="DA33" s="663"/>
      <c r="DB33" s="663"/>
      <c r="DC33" s="664"/>
      <c r="DD33" s="648">
        <v>5446405</v>
      </c>
      <c r="DE33" s="661"/>
      <c r="DF33" s="661"/>
      <c r="DG33" s="661"/>
      <c r="DH33" s="661"/>
      <c r="DI33" s="661"/>
      <c r="DJ33" s="661"/>
      <c r="DK33" s="662"/>
      <c r="DL33" s="648">
        <v>4242478</v>
      </c>
      <c r="DM33" s="661"/>
      <c r="DN33" s="661"/>
      <c r="DO33" s="661"/>
      <c r="DP33" s="661"/>
      <c r="DQ33" s="661"/>
      <c r="DR33" s="661"/>
      <c r="DS33" s="661"/>
      <c r="DT33" s="661"/>
      <c r="DU33" s="661"/>
      <c r="DV33" s="662"/>
      <c r="DW33" s="645">
        <v>47.4</v>
      </c>
      <c r="DX33" s="663"/>
      <c r="DY33" s="663"/>
      <c r="DZ33" s="663"/>
      <c r="EA33" s="663"/>
      <c r="EB33" s="663"/>
      <c r="EC33" s="681"/>
    </row>
    <row r="34" spans="2:133" ht="11.25" customHeight="1" x14ac:dyDescent="0.15">
      <c r="B34" s="639" t="s">
        <v>318</v>
      </c>
      <c r="C34" s="640"/>
      <c r="D34" s="640"/>
      <c r="E34" s="640"/>
      <c r="F34" s="640"/>
      <c r="G34" s="640"/>
      <c r="H34" s="640"/>
      <c r="I34" s="640"/>
      <c r="J34" s="640"/>
      <c r="K34" s="640"/>
      <c r="L34" s="640"/>
      <c r="M34" s="640"/>
      <c r="N34" s="640"/>
      <c r="O34" s="640"/>
      <c r="P34" s="640"/>
      <c r="Q34" s="641"/>
      <c r="R34" s="642">
        <v>120066</v>
      </c>
      <c r="S34" s="643"/>
      <c r="T34" s="643"/>
      <c r="U34" s="643"/>
      <c r="V34" s="643"/>
      <c r="W34" s="643"/>
      <c r="X34" s="643"/>
      <c r="Y34" s="644"/>
      <c r="Z34" s="675">
        <v>0.6</v>
      </c>
      <c r="AA34" s="675"/>
      <c r="AB34" s="675"/>
      <c r="AC34" s="675"/>
      <c r="AD34" s="676">
        <v>8</v>
      </c>
      <c r="AE34" s="676"/>
      <c r="AF34" s="676"/>
      <c r="AG34" s="676"/>
      <c r="AH34" s="676"/>
      <c r="AI34" s="676"/>
      <c r="AJ34" s="676"/>
      <c r="AK34" s="676"/>
      <c r="AL34" s="645">
        <v>0</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9" t="s">
        <v>319</v>
      </c>
      <c r="CE34" s="686"/>
      <c r="CF34" s="686"/>
      <c r="CG34" s="686"/>
      <c r="CH34" s="686"/>
      <c r="CI34" s="686"/>
      <c r="CJ34" s="686"/>
      <c r="CK34" s="686"/>
      <c r="CL34" s="686"/>
      <c r="CM34" s="686"/>
      <c r="CN34" s="686"/>
      <c r="CO34" s="686"/>
      <c r="CP34" s="686"/>
      <c r="CQ34" s="687"/>
      <c r="CR34" s="642">
        <v>2025818</v>
      </c>
      <c r="CS34" s="643"/>
      <c r="CT34" s="643"/>
      <c r="CU34" s="643"/>
      <c r="CV34" s="643"/>
      <c r="CW34" s="643"/>
      <c r="CX34" s="643"/>
      <c r="CY34" s="644"/>
      <c r="CZ34" s="645">
        <v>11</v>
      </c>
      <c r="DA34" s="663"/>
      <c r="DB34" s="663"/>
      <c r="DC34" s="664"/>
      <c r="DD34" s="648">
        <v>1503950</v>
      </c>
      <c r="DE34" s="643"/>
      <c r="DF34" s="643"/>
      <c r="DG34" s="643"/>
      <c r="DH34" s="643"/>
      <c r="DI34" s="643"/>
      <c r="DJ34" s="643"/>
      <c r="DK34" s="644"/>
      <c r="DL34" s="648">
        <v>1385542</v>
      </c>
      <c r="DM34" s="643"/>
      <c r="DN34" s="643"/>
      <c r="DO34" s="643"/>
      <c r="DP34" s="643"/>
      <c r="DQ34" s="643"/>
      <c r="DR34" s="643"/>
      <c r="DS34" s="643"/>
      <c r="DT34" s="643"/>
      <c r="DU34" s="643"/>
      <c r="DV34" s="644"/>
      <c r="DW34" s="645">
        <v>15.5</v>
      </c>
      <c r="DX34" s="663"/>
      <c r="DY34" s="663"/>
      <c r="DZ34" s="663"/>
      <c r="EA34" s="663"/>
      <c r="EB34" s="663"/>
      <c r="EC34" s="681"/>
    </row>
    <row r="35" spans="2:133" ht="11.25" customHeight="1" x14ac:dyDescent="0.15">
      <c r="B35" s="639" t="s">
        <v>320</v>
      </c>
      <c r="C35" s="640"/>
      <c r="D35" s="640"/>
      <c r="E35" s="640"/>
      <c r="F35" s="640"/>
      <c r="G35" s="640"/>
      <c r="H35" s="640"/>
      <c r="I35" s="640"/>
      <c r="J35" s="640"/>
      <c r="K35" s="640"/>
      <c r="L35" s="640"/>
      <c r="M35" s="640"/>
      <c r="N35" s="640"/>
      <c r="O35" s="640"/>
      <c r="P35" s="640"/>
      <c r="Q35" s="641"/>
      <c r="R35" s="642">
        <v>66743</v>
      </c>
      <c r="S35" s="643"/>
      <c r="T35" s="643"/>
      <c r="U35" s="643"/>
      <c r="V35" s="643"/>
      <c r="W35" s="643"/>
      <c r="X35" s="643"/>
      <c r="Y35" s="644"/>
      <c r="Z35" s="675">
        <v>0.4</v>
      </c>
      <c r="AA35" s="675"/>
      <c r="AB35" s="675"/>
      <c r="AC35" s="675"/>
      <c r="AD35" s="676" t="s">
        <v>232</v>
      </c>
      <c r="AE35" s="676"/>
      <c r="AF35" s="676"/>
      <c r="AG35" s="676"/>
      <c r="AH35" s="676"/>
      <c r="AI35" s="676"/>
      <c r="AJ35" s="676"/>
      <c r="AK35" s="676"/>
      <c r="AL35" s="645" t="s">
        <v>137</v>
      </c>
      <c r="AM35" s="646"/>
      <c r="AN35" s="646"/>
      <c r="AO35" s="677"/>
      <c r="AP35" s="235"/>
      <c r="AQ35" s="703" t="s">
        <v>321</v>
      </c>
      <c r="AR35" s="704"/>
      <c r="AS35" s="704"/>
      <c r="AT35" s="704"/>
      <c r="AU35" s="704"/>
      <c r="AV35" s="704"/>
      <c r="AW35" s="704"/>
      <c r="AX35" s="704"/>
      <c r="AY35" s="704"/>
      <c r="AZ35" s="704"/>
      <c r="BA35" s="704"/>
      <c r="BB35" s="704"/>
      <c r="BC35" s="704"/>
      <c r="BD35" s="704"/>
      <c r="BE35" s="704"/>
      <c r="BF35" s="705"/>
      <c r="BG35" s="703" t="s">
        <v>322</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9" t="s">
        <v>323</v>
      </c>
      <c r="CE35" s="686"/>
      <c r="CF35" s="686"/>
      <c r="CG35" s="686"/>
      <c r="CH35" s="686"/>
      <c r="CI35" s="686"/>
      <c r="CJ35" s="686"/>
      <c r="CK35" s="686"/>
      <c r="CL35" s="686"/>
      <c r="CM35" s="686"/>
      <c r="CN35" s="686"/>
      <c r="CO35" s="686"/>
      <c r="CP35" s="686"/>
      <c r="CQ35" s="687"/>
      <c r="CR35" s="642">
        <v>392307</v>
      </c>
      <c r="CS35" s="661"/>
      <c r="CT35" s="661"/>
      <c r="CU35" s="661"/>
      <c r="CV35" s="661"/>
      <c r="CW35" s="661"/>
      <c r="CX35" s="661"/>
      <c r="CY35" s="662"/>
      <c r="CZ35" s="645">
        <v>2.1</v>
      </c>
      <c r="DA35" s="663"/>
      <c r="DB35" s="663"/>
      <c r="DC35" s="664"/>
      <c r="DD35" s="648">
        <v>347163</v>
      </c>
      <c r="DE35" s="661"/>
      <c r="DF35" s="661"/>
      <c r="DG35" s="661"/>
      <c r="DH35" s="661"/>
      <c r="DI35" s="661"/>
      <c r="DJ35" s="661"/>
      <c r="DK35" s="662"/>
      <c r="DL35" s="648">
        <v>279396</v>
      </c>
      <c r="DM35" s="661"/>
      <c r="DN35" s="661"/>
      <c r="DO35" s="661"/>
      <c r="DP35" s="661"/>
      <c r="DQ35" s="661"/>
      <c r="DR35" s="661"/>
      <c r="DS35" s="661"/>
      <c r="DT35" s="661"/>
      <c r="DU35" s="661"/>
      <c r="DV35" s="662"/>
      <c r="DW35" s="645">
        <v>3.1</v>
      </c>
      <c r="DX35" s="663"/>
      <c r="DY35" s="663"/>
      <c r="DZ35" s="663"/>
      <c r="EA35" s="663"/>
      <c r="EB35" s="663"/>
      <c r="EC35" s="681"/>
    </row>
    <row r="36" spans="2:133" ht="11.25" customHeight="1" x14ac:dyDescent="0.15">
      <c r="B36" s="639" t="s">
        <v>324</v>
      </c>
      <c r="C36" s="640"/>
      <c r="D36" s="640"/>
      <c r="E36" s="640"/>
      <c r="F36" s="640"/>
      <c r="G36" s="640"/>
      <c r="H36" s="640"/>
      <c r="I36" s="640"/>
      <c r="J36" s="640"/>
      <c r="K36" s="640"/>
      <c r="L36" s="640"/>
      <c r="M36" s="640"/>
      <c r="N36" s="640"/>
      <c r="O36" s="640"/>
      <c r="P36" s="640"/>
      <c r="Q36" s="641"/>
      <c r="R36" s="642">
        <v>190962</v>
      </c>
      <c r="S36" s="643"/>
      <c r="T36" s="643"/>
      <c r="U36" s="643"/>
      <c r="V36" s="643"/>
      <c r="W36" s="643"/>
      <c r="X36" s="643"/>
      <c r="Y36" s="644"/>
      <c r="Z36" s="675">
        <v>1</v>
      </c>
      <c r="AA36" s="675"/>
      <c r="AB36" s="675"/>
      <c r="AC36" s="675"/>
      <c r="AD36" s="676" t="s">
        <v>232</v>
      </c>
      <c r="AE36" s="676"/>
      <c r="AF36" s="676"/>
      <c r="AG36" s="676"/>
      <c r="AH36" s="676"/>
      <c r="AI36" s="676"/>
      <c r="AJ36" s="676"/>
      <c r="AK36" s="676"/>
      <c r="AL36" s="645" t="s">
        <v>137</v>
      </c>
      <c r="AM36" s="646"/>
      <c r="AN36" s="646"/>
      <c r="AO36" s="677"/>
      <c r="AP36" s="235"/>
      <c r="AQ36" s="694" t="s">
        <v>325</v>
      </c>
      <c r="AR36" s="695"/>
      <c r="AS36" s="695"/>
      <c r="AT36" s="695"/>
      <c r="AU36" s="695"/>
      <c r="AV36" s="695"/>
      <c r="AW36" s="695"/>
      <c r="AX36" s="695"/>
      <c r="AY36" s="696"/>
      <c r="AZ36" s="697">
        <v>2194009</v>
      </c>
      <c r="BA36" s="698"/>
      <c r="BB36" s="698"/>
      <c r="BC36" s="698"/>
      <c r="BD36" s="698"/>
      <c r="BE36" s="698"/>
      <c r="BF36" s="699"/>
      <c r="BG36" s="700" t="s">
        <v>326</v>
      </c>
      <c r="BH36" s="701"/>
      <c r="BI36" s="701"/>
      <c r="BJ36" s="701"/>
      <c r="BK36" s="701"/>
      <c r="BL36" s="701"/>
      <c r="BM36" s="701"/>
      <c r="BN36" s="701"/>
      <c r="BO36" s="701"/>
      <c r="BP36" s="701"/>
      <c r="BQ36" s="701"/>
      <c r="BR36" s="701"/>
      <c r="BS36" s="701"/>
      <c r="BT36" s="701"/>
      <c r="BU36" s="702"/>
      <c r="BV36" s="697">
        <v>57349</v>
      </c>
      <c r="BW36" s="698"/>
      <c r="BX36" s="698"/>
      <c r="BY36" s="698"/>
      <c r="BZ36" s="698"/>
      <c r="CA36" s="698"/>
      <c r="CB36" s="699"/>
      <c r="CD36" s="689" t="s">
        <v>327</v>
      </c>
      <c r="CE36" s="686"/>
      <c r="CF36" s="686"/>
      <c r="CG36" s="686"/>
      <c r="CH36" s="686"/>
      <c r="CI36" s="686"/>
      <c r="CJ36" s="686"/>
      <c r="CK36" s="686"/>
      <c r="CL36" s="686"/>
      <c r="CM36" s="686"/>
      <c r="CN36" s="686"/>
      <c r="CO36" s="686"/>
      <c r="CP36" s="686"/>
      <c r="CQ36" s="687"/>
      <c r="CR36" s="642">
        <v>5739911</v>
      </c>
      <c r="CS36" s="643"/>
      <c r="CT36" s="643"/>
      <c r="CU36" s="643"/>
      <c r="CV36" s="643"/>
      <c r="CW36" s="643"/>
      <c r="CX36" s="643"/>
      <c r="CY36" s="644"/>
      <c r="CZ36" s="645">
        <v>31.1</v>
      </c>
      <c r="DA36" s="663"/>
      <c r="DB36" s="663"/>
      <c r="DC36" s="664"/>
      <c r="DD36" s="648">
        <v>2349373</v>
      </c>
      <c r="DE36" s="643"/>
      <c r="DF36" s="643"/>
      <c r="DG36" s="643"/>
      <c r="DH36" s="643"/>
      <c r="DI36" s="643"/>
      <c r="DJ36" s="643"/>
      <c r="DK36" s="644"/>
      <c r="DL36" s="648">
        <v>1520149</v>
      </c>
      <c r="DM36" s="643"/>
      <c r="DN36" s="643"/>
      <c r="DO36" s="643"/>
      <c r="DP36" s="643"/>
      <c r="DQ36" s="643"/>
      <c r="DR36" s="643"/>
      <c r="DS36" s="643"/>
      <c r="DT36" s="643"/>
      <c r="DU36" s="643"/>
      <c r="DV36" s="644"/>
      <c r="DW36" s="645">
        <v>17</v>
      </c>
      <c r="DX36" s="663"/>
      <c r="DY36" s="663"/>
      <c r="DZ36" s="663"/>
      <c r="EA36" s="663"/>
      <c r="EB36" s="663"/>
      <c r="EC36" s="681"/>
    </row>
    <row r="37" spans="2:133" ht="11.25" customHeight="1" x14ac:dyDescent="0.15">
      <c r="B37" s="639" t="s">
        <v>328</v>
      </c>
      <c r="C37" s="640"/>
      <c r="D37" s="640"/>
      <c r="E37" s="640"/>
      <c r="F37" s="640"/>
      <c r="G37" s="640"/>
      <c r="H37" s="640"/>
      <c r="I37" s="640"/>
      <c r="J37" s="640"/>
      <c r="K37" s="640"/>
      <c r="L37" s="640"/>
      <c r="M37" s="640"/>
      <c r="N37" s="640"/>
      <c r="O37" s="640"/>
      <c r="P37" s="640"/>
      <c r="Q37" s="641"/>
      <c r="R37" s="642">
        <v>152649</v>
      </c>
      <c r="S37" s="643"/>
      <c r="T37" s="643"/>
      <c r="U37" s="643"/>
      <c r="V37" s="643"/>
      <c r="W37" s="643"/>
      <c r="X37" s="643"/>
      <c r="Y37" s="644"/>
      <c r="Z37" s="675">
        <v>0.8</v>
      </c>
      <c r="AA37" s="675"/>
      <c r="AB37" s="675"/>
      <c r="AC37" s="675"/>
      <c r="AD37" s="676" t="s">
        <v>137</v>
      </c>
      <c r="AE37" s="676"/>
      <c r="AF37" s="676"/>
      <c r="AG37" s="676"/>
      <c r="AH37" s="676"/>
      <c r="AI37" s="676"/>
      <c r="AJ37" s="676"/>
      <c r="AK37" s="676"/>
      <c r="AL37" s="645" t="s">
        <v>232</v>
      </c>
      <c r="AM37" s="646"/>
      <c r="AN37" s="646"/>
      <c r="AO37" s="677"/>
      <c r="AQ37" s="682" t="s">
        <v>329</v>
      </c>
      <c r="AR37" s="683"/>
      <c r="AS37" s="683"/>
      <c r="AT37" s="683"/>
      <c r="AU37" s="683"/>
      <c r="AV37" s="683"/>
      <c r="AW37" s="683"/>
      <c r="AX37" s="683"/>
      <c r="AY37" s="684"/>
      <c r="AZ37" s="642">
        <v>850000</v>
      </c>
      <c r="BA37" s="643"/>
      <c r="BB37" s="643"/>
      <c r="BC37" s="643"/>
      <c r="BD37" s="661"/>
      <c r="BE37" s="661"/>
      <c r="BF37" s="685"/>
      <c r="BG37" s="689" t="s">
        <v>330</v>
      </c>
      <c r="BH37" s="686"/>
      <c r="BI37" s="686"/>
      <c r="BJ37" s="686"/>
      <c r="BK37" s="686"/>
      <c r="BL37" s="686"/>
      <c r="BM37" s="686"/>
      <c r="BN37" s="686"/>
      <c r="BO37" s="686"/>
      <c r="BP37" s="686"/>
      <c r="BQ37" s="686"/>
      <c r="BR37" s="686"/>
      <c r="BS37" s="686"/>
      <c r="BT37" s="686"/>
      <c r="BU37" s="687"/>
      <c r="BV37" s="642">
        <v>45512</v>
      </c>
      <c r="BW37" s="643"/>
      <c r="BX37" s="643"/>
      <c r="BY37" s="643"/>
      <c r="BZ37" s="643"/>
      <c r="CA37" s="643"/>
      <c r="CB37" s="688"/>
      <c r="CD37" s="689" t="s">
        <v>331</v>
      </c>
      <c r="CE37" s="686"/>
      <c r="CF37" s="686"/>
      <c r="CG37" s="686"/>
      <c r="CH37" s="686"/>
      <c r="CI37" s="686"/>
      <c r="CJ37" s="686"/>
      <c r="CK37" s="686"/>
      <c r="CL37" s="686"/>
      <c r="CM37" s="686"/>
      <c r="CN37" s="686"/>
      <c r="CO37" s="686"/>
      <c r="CP37" s="686"/>
      <c r="CQ37" s="687"/>
      <c r="CR37" s="642">
        <v>655493</v>
      </c>
      <c r="CS37" s="661"/>
      <c r="CT37" s="661"/>
      <c r="CU37" s="661"/>
      <c r="CV37" s="661"/>
      <c r="CW37" s="661"/>
      <c r="CX37" s="661"/>
      <c r="CY37" s="662"/>
      <c r="CZ37" s="645">
        <v>3.6</v>
      </c>
      <c r="DA37" s="663"/>
      <c r="DB37" s="663"/>
      <c r="DC37" s="664"/>
      <c r="DD37" s="648">
        <v>642431</v>
      </c>
      <c r="DE37" s="661"/>
      <c r="DF37" s="661"/>
      <c r="DG37" s="661"/>
      <c r="DH37" s="661"/>
      <c r="DI37" s="661"/>
      <c r="DJ37" s="661"/>
      <c r="DK37" s="662"/>
      <c r="DL37" s="648">
        <v>564008</v>
      </c>
      <c r="DM37" s="661"/>
      <c r="DN37" s="661"/>
      <c r="DO37" s="661"/>
      <c r="DP37" s="661"/>
      <c r="DQ37" s="661"/>
      <c r="DR37" s="661"/>
      <c r="DS37" s="661"/>
      <c r="DT37" s="661"/>
      <c r="DU37" s="661"/>
      <c r="DV37" s="662"/>
      <c r="DW37" s="645">
        <v>6.3</v>
      </c>
      <c r="DX37" s="663"/>
      <c r="DY37" s="663"/>
      <c r="DZ37" s="663"/>
      <c r="EA37" s="663"/>
      <c r="EB37" s="663"/>
      <c r="EC37" s="681"/>
    </row>
    <row r="38" spans="2:133" ht="11.25" customHeight="1" x14ac:dyDescent="0.15">
      <c r="B38" s="639" t="s">
        <v>332</v>
      </c>
      <c r="C38" s="640"/>
      <c r="D38" s="640"/>
      <c r="E38" s="640"/>
      <c r="F38" s="640"/>
      <c r="G38" s="640"/>
      <c r="H38" s="640"/>
      <c r="I38" s="640"/>
      <c r="J38" s="640"/>
      <c r="K38" s="640"/>
      <c r="L38" s="640"/>
      <c r="M38" s="640"/>
      <c r="N38" s="640"/>
      <c r="O38" s="640"/>
      <c r="P38" s="640"/>
      <c r="Q38" s="641"/>
      <c r="R38" s="642">
        <v>471704</v>
      </c>
      <c r="S38" s="643"/>
      <c r="T38" s="643"/>
      <c r="U38" s="643"/>
      <c r="V38" s="643"/>
      <c r="W38" s="643"/>
      <c r="X38" s="643"/>
      <c r="Y38" s="644"/>
      <c r="Z38" s="675">
        <v>2.5</v>
      </c>
      <c r="AA38" s="675"/>
      <c r="AB38" s="675"/>
      <c r="AC38" s="675"/>
      <c r="AD38" s="676">
        <v>10301</v>
      </c>
      <c r="AE38" s="676"/>
      <c r="AF38" s="676"/>
      <c r="AG38" s="676"/>
      <c r="AH38" s="676"/>
      <c r="AI38" s="676"/>
      <c r="AJ38" s="676"/>
      <c r="AK38" s="676"/>
      <c r="AL38" s="645">
        <v>0.1</v>
      </c>
      <c r="AM38" s="646"/>
      <c r="AN38" s="646"/>
      <c r="AO38" s="677"/>
      <c r="AQ38" s="682" t="s">
        <v>333</v>
      </c>
      <c r="AR38" s="683"/>
      <c r="AS38" s="683"/>
      <c r="AT38" s="683"/>
      <c r="AU38" s="683"/>
      <c r="AV38" s="683"/>
      <c r="AW38" s="683"/>
      <c r="AX38" s="683"/>
      <c r="AY38" s="684"/>
      <c r="AZ38" s="642">
        <v>109345</v>
      </c>
      <c r="BA38" s="643"/>
      <c r="BB38" s="643"/>
      <c r="BC38" s="643"/>
      <c r="BD38" s="661"/>
      <c r="BE38" s="661"/>
      <c r="BF38" s="685"/>
      <c r="BG38" s="689" t="s">
        <v>334</v>
      </c>
      <c r="BH38" s="686"/>
      <c r="BI38" s="686"/>
      <c r="BJ38" s="686"/>
      <c r="BK38" s="686"/>
      <c r="BL38" s="686"/>
      <c r="BM38" s="686"/>
      <c r="BN38" s="686"/>
      <c r="BO38" s="686"/>
      <c r="BP38" s="686"/>
      <c r="BQ38" s="686"/>
      <c r="BR38" s="686"/>
      <c r="BS38" s="686"/>
      <c r="BT38" s="686"/>
      <c r="BU38" s="687"/>
      <c r="BV38" s="642">
        <v>3686</v>
      </c>
      <c r="BW38" s="643"/>
      <c r="BX38" s="643"/>
      <c r="BY38" s="643"/>
      <c r="BZ38" s="643"/>
      <c r="CA38" s="643"/>
      <c r="CB38" s="688"/>
      <c r="CD38" s="689" t="s">
        <v>335</v>
      </c>
      <c r="CE38" s="686"/>
      <c r="CF38" s="686"/>
      <c r="CG38" s="686"/>
      <c r="CH38" s="686"/>
      <c r="CI38" s="686"/>
      <c r="CJ38" s="686"/>
      <c r="CK38" s="686"/>
      <c r="CL38" s="686"/>
      <c r="CM38" s="686"/>
      <c r="CN38" s="686"/>
      <c r="CO38" s="686"/>
      <c r="CP38" s="686"/>
      <c r="CQ38" s="687"/>
      <c r="CR38" s="642">
        <v>1234664</v>
      </c>
      <c r="CS38" s="643"/>
      <c r="CT38" s="643"/>
      <c r="CU38" s="643"/>
      <c r="CV38" s="643"/>
      <c r="CW38" s="643"/>
      <c r="CX38" s="643"/>
      <c r="CY38" s="644"/>
      <c r="CZ38" s="645">
        <v>6.7</v>
      </c>
      <c r="DA38" s="663"/>
      <c r="DB38" s="663"/>
      <c r="DC38" s="664"/>
      <c r="DD38" s="648">
        <v>1076011</v>
      </c>
      <c r="DE38" s="643"/>
      <c r="DF38" s="643"/>
      <c r="DG38" s="643"/>
      <c r="DH38" s="643"/>
      <c r="DI38" s="643"/>
      <c r="DJ38" s="643"/>
      <c r="DK38" s="644"/>
      <c r="DL38" s="648">
        <v>1057391</v>
      </c>
      <c r="DM38" s="643"/>
      <c r="DN38" s="643"/>
      <c r="DO38" s="643"/>
      <c r="DP38" s="643"/>
      <c r="DQ38" s="643"/>
      <c r="DR38" s="643"/>
      <c r="DS38" s="643"/>
      <c r="DT38" s="643"/>
      <c r="DU38" s="643"/>
      <c r="DV38" s="644"/>
      <c r="DW38" s="645">
        <v>11.8</v>
      </c>
      <c r="DX38" s="663"/>
      <c r="DY38" s="663"/>
      <c r="DZ38" s="663"/>
      <c r="EA38" s="663"/>
      <c r="EB38" s="663"/>
      <c r="EC38" s="681"/>
    </row>
    <row r="39" spans="2:133" ht="11.25" customHeight="1" x14ac:dyDescent="0.15">
      <c r="B39" s="639" t="s">
        <v>336</v>
      </c>
      <c r="C39" s="640"/>
      <c r="D39" s="640"/>
      <c r="E39" s="640"/>
      <c r="F39" s="640"/>
      <c r="G39" s="640"/>
      <c r="H39" s="640"/>
      <c r="I39" s="640"/>
      <c r="J39" s="640"/>
      <c r="K39" s="640"/>
      <c r="L39" s="640"/>
      <c r="M39" s="640"/>
      <c r="N39" s="640"/>
      <c r="O39" s="640"/>
      <c r="P39" s="640"/>
      <c r="Q39" s="641"/>
      <c r="R39" s="642">
        <v>1978400</v>
      </c>
      <c r="S39" s="643"/>
      <c r="T39" s="643"/>
      <c r="U39" s="643"/>
      <c r="V39" s="643"/>
      <c r="W39" s="643"/>
      <c r="X39" s="643"/>
      <c r="Y39" s="644"/>
      <c r="Z39" s="675">
        <v>10.5</v>
      </c>
      <c r="AA39" s="675"/>
      <c r="AB39" s="675"/>
      <c r="AC39" s="675"/>
      <c r="AD39" s="676" t="s">
        <v>137</v>
      </c>
      <c r="AE39" s="676"/>
      <c r="AF39" s="676"/>
      <c r="AG39" s="676"/>
      <c r="AH39" s="676"/>
      <c r="AI39" s="676"/>
      <c r="AJ39" s="676"/>
      <c r="AK39" s="676"/>
      <c r="AL39" s="645" t="s">
        <v>137</v>
      </c>
      <c r="AM39" s="646"/>
      <c r="AN39" s="646"/>
      <c r="AO39" s="677"/>
      <c r="AQ39" s="682" t="s">
        <v>337</v>
      </c>
      <c r="AR39" s="683"/>
      <c r="AS39" s="683"/>
      <c r="AT39" s="683"/>
      <c r="AU39" s="683"/>
      <c r="AV39" s="683"/>
      <c r="AW39" s="683"/>
      <c r="AX39" s="683"/>
      <c r="AY39" s="684"/>
      <c r="AZ39" s="642" t="s">
        <v>137</v>
      </c>
      <c r="BA39" s="643"/>
      <c r="BB39" s="643"/>
      <c r="BC39" s="643"/>
      <c r="BD39" s="661"/>
      <c r="BE39" s="661"/>
      <c r="BF39" s="685"/>
      <c r="BG39" s="689" t="s">
        <v>338</v>
      </c>
      <c r="BH39" s="686"/>
      <c r="BI39" s="686"/>
      <c r="BJ39" s="686"/>
      <c r="BK39" s="686"/>
      <c r="BL39" s="686"/>
      <c r="BM39" s="686"/>
      <c r="BN39" s="686"/>
      <c r="BO39" s="686"/>
      <c r="BP39" s="686"/>
      <c r="BQ39" s="686"/>
      <c r="BR39" s="686"/>
      <c r="BS39" s="686"/>
      <c r="BT39" s="686"/>
      <c r="BU39" s="687"/>
      <c r="BV39" s="642">
        <v>5628</v>
      </c>
      <c r="BW39" s="643"/>
      <c r="BX39" s="643"/>
      <c r="BY39" s="643"/>
      <c r="BZ39" s="643"/>
      <c r="CA39" s="643"/>
      <c r="CB39" s="688"/>
      <c r="CD39" s="689" t="s">
        <v>339</v>
      </c>
      <c r="CE39" s="686"/>
      <c r="CF39" s="686"/>
      <c r="CG39" s="686"/>
      <c r="CH39" s="686"/>
      <c r="CI39" s="686"/>
      <c r="CJ39" s="686"/>
      <c r="CK39" s="686"/>
      <c r="CL39" s="686"/>
      <c r="CM39" s="686"/>
      <c r="CN39" s="686"/>
      <c r="CO39" s="686"/>
      <c r="CP39" s="686"/>
      <c r="CQ39" s="687"/>
      <c r="CR39" s="642">
        <v>142936</v>
      </c>
      <c r="CS39" s="661"/>
      <c r="CT39" s="661"/>
      <c r="CU39" s="661"/>
      <c r="CV39" s="661"/>
      <c r="CW39" s="661"/>
      <c r="CX39" s="661"/>
      <c r="CY39" s="662"/>
      <c r="CZ39" s="645">
        <v>0.8</v>
      </c>
      <c r="DA39" s="663"/>
      <c r="DB39" s="663"/>
      <c r="DC39" s="664"/>
      <c r="DD39" s="648">
        <v>99094</v>
      </c>
      <c r="DE39" s="661"/>
      <c r="DF39" s="661"/>
      <c r="DG39" s="661"/>
      <c r="DH39" s="661"/>
      <c r="DI39" s="661"/>
      <c r="DJ39" s="661"/>
      <c r="DK39" s="662"/>
      <c r="DL39" s="648" t="s">
        <v>137</v>
      </c>
      <c r="DM39" s="661"/>
      <c r="DN39" s="661"/>
      <c r="DO39" s="661"/>
      <c r="DP39" s="661"/>
      <c r="DQ39" s="661"/>
      <c r="DR39" s="661"/>
      <c r="DS39" s="661"/>
      <c r="DT39" s="661"/>
      <c r="DU39" s="661"/>
      <c r="DV39" s="662"/>
      <c r="DW39" s="645" t="s">
        <v>137</v>
      </c>
      <c r="DX39" s="663"/>
      <c r="DY39" s="663"/>
      <c r="DZ39" s="663"/>
      <c r="EA39" s="663"/>
      <c r="EB39" s="663"/>
      <c r="EC39" s="681"/>
    </row>
    <row r="40" spans="2:133" ht="11.25" customHeight="1" x14ac:dyDescent="0.15">
      <c r="B40" s="639" t="s">
        <v>340</v>
      </c>
      <c r="C40" s="640"/>
      <c r="D40" s="640"/>
      <c r="E40" s="640"/>
      <c r="F40" s="640"/>
      <c r="G40" s="640"/>
      <c r="H40" s="640"/>
      <c r="I40" s="640"/>
      <c r="J40" s="640"/>
      <c r="K40" s="640"/>
      <c r="L40" s="640"/>
      <c r="M40" s="640"/>
      <c r="N40" s="640"/>
      <c r="O40" s="640"/>
      <c r="P40" s="640"/>
      <c r="Q40" s="641"/>
      <c r="R40" s="642" t="s">
        <v>232</v>
      </c>
      <c r="S40" s="643"/>
      <c r="T40" s="643"/>
      <c r="U40" s="643"/>
      <c r="V40" s="643"/>
      <c r="W40" s="643"/>
      <c r="X40" s="643"/>
      <c r="Y40" s="644"/>
      <c r="Z40" s="675" t="s">
        <v>137</v>
      </c>
      <c r="AA40" s="675"/>
      <c r="AB40" s="675"/>
      <c r="AC40" s="675"/>
      <c r="AD40" s="676" t="s">
        <v>232</v>
      </c>
      <c r="AE40" s="676"/>
      <c r="AF40" s="676"/>
      <c r="AG40" s="676"/>
      <c r="AH40" s="676"/>
      <c r="AI40" s="676"/>
      <c r="AJ40" s="676"/>
      <c r="AK40" s="676"/>
      <c r="AL40" s="645" t="s">
        <v>137</v>
      </c>
      <c r="AM40" s="646"/>
      <c r="AN40" s="646"/>
      <c r="AO40" s="677"/>
      <c r="AQ40" s="682" t="s">
        <v>341</v>
      </c>
      <c r="AR40" s="683"/>
      <c r="AS40" s="683"/>
      <c r="AT40" s="683"/>
      <c r="AU40" s="683"/>
      <c r="AV40" s="683"/>
      <c r="AW40" s="683"/>
      <c r="AX40" s="683"/>
      <c r="AY40" s="684"/>
      <c r="AZ40" s="642" t="s">
        <v>232</v>
      </c>
      <c r="BA40" s="643"/>
      <c r="BB40" s="643"/>
      <c r="BC40" s="643"/>
      <c r="BD40" s="661"/>
      <c r="BE40" s="661"/>
      <c r="BF40" s="685"/>
      <c r="BG40" s="690" t="s">
        <v>342</v>
      </c>
      <c r="BH40" s="691"/>
      <c r="BI40" s="691"/>
      <c r="BJ40" s="691"/>
      <c r="BK40" s="691"/>
      <c r="BL40" s="236"/>
      <c r="BM40" s="686" t="s">
        <v>343</v>
      </c>
      <c r="BN40" s="686"/>
      <c r="BO40" s="686"/>
      <c r="BP40" s="686"/>
      <c r="BQ40" s="686"/>
      <c r="BR40" s="686"/>
      <c r="BS40" s="686"/>
      <c r="BT40" s="686"/>
      <c r="BU40" s="687"/>
      <c r="BV40" s="642">
        <v>103</v>
      </c>
      <c r="BW40" s="643"/>
      <c r="BX40" s="643"/>
      <c r="BY40" s="643"/>
      <c r="BZ40" s="643"/>
      <c r="CA40" s="643"/>
      <c r="CB40" s="688"/>
      <c r="CD40" s="689" t="s">
        <v>344</v>
      </c>
      <c r="CE40" s="686"/>
      <c r="CF40" s="686"/>
      <c r="CG40" s="686"/>
      <c r="CH40" s="686"/>
      <c r="CI40" s="686"/>
      <c r="CJ40" s="686"/>
      <c r="CK40" s="686"/>
      <c r="CL40" s="686"/>
      <c r="CM40" s="686"/>
      <c r="CN40" s="686"/>
      <c r="CO40" s="686"/>
      <c r="CP40" s="686"/>
      <c r="CQ40" s="687"/>
      <c r="CR40" s="642">
        <v>216934</v>
      </c>
      <c r="CS40" s="643"/>
      <c r="CT40" s="643"/>
      <c r="CU40" s="643"/>
      <c r="CV40" s="643"/>
      <c r="CW40" s="643"/>
      <c r="CX40" s="643"/>
      <c r="CY40" s="644"/>
      <c r="CZ40" s="645">
        <v>1.2</v>
      </c>
      <c r="DA40" s="663"/>
      <c r="DB40" s="663"/>
      <c r="DC40" s="664"/>
      <c r="DD40" s="648">
        <v>70814</v>
      </c>
      <c r="DE40" s="643"/>
      <c r="DF40" s="643"/>
      <c r="DG40" s="643"/>
      <c r="DH40" s="643"/>
      <c r="DI40" s="643"/>
      <c r="DJ40" s="643"/>
      <c r="DK40" s="644"/>
      <c r="DL40" s="648" t="s">
        <v>136</v>
      </c>
      <c r="DM40" s="643"/>
      <c r="DN40" s="643"/>
      <c r="DO40" s="643"/>
      <c r="DP40" s="643"/>
      <c r="DQ40" s="643"/>
      <c r="DR40" s="643"/>
      <c r="DS40" s="643"/>
      <c r="DT40" s="643"/>
      <c r="DU40" s="643"/>
      <c r="DV40" s="644"/>
      <c r="DW40" s="645" t="s">
        <v>232</v>
      </c>
      <c r="DX40" s="663"/>
      <c r="DY40" s="663"/>
      <c r="DZ40" s="663"/>
      <c r="EA40" s="663"/>
      <c r="EB40" s="663"/>
      <c r="EC40" s="681"/>
    </row>
    <row r="41" spans="2:133" ht="11.25" customHeight="1" x14ac:dyDescent="0.15">
      <c r="B41" s="639" t="s">
        <v>345</v>
      </c>
      <c r="C41" s="640"/>
      <c r="D41" s="640"/>
      <c r="E41" s="640"/>
      <c r="F41" s="640"/>
      <c r="G41" s="640"/>
      <c r="H41" s="640"/>
      <c r="I41" s="640"/>
      <c r="J41" s="640"/>
      <c r="K41" s="640"/>
      <c r="L41" s="640"/>
      <c r="M41" s="640"/>
      <c r="N41" s="640"/>
      <c r="O41" s="640"/>
      <c r="P41" s="640"/>
      <c r="Q41" s="641"/>
      <c r="R41" s="642" t="s">
        <v>232</v>
      </c>
      <c r="S41" s="643"/>
      <c r="T41" s="643"/>
      <c r="U41" s="643"/>
      <c r="V41" s="643"/>
      <c r="W41" s="643"/>
      <c r="X41" s="643"/>
      <c r="Y41" s="644"/>
      <c r="Z41" s="675" t="s">
        <v>232</v>
      </c>
      <c r="AA41" s="675"/>
      <c r="AB41" s="675"/>
      <c r="AC41" s="675"/>
      <c r="AD41" s="676" t="s">
        <v>232</v>
      </c>
      <c r="AE41" s="676"/>
      <c r="AF41" s="676"/>
      <c r="AG41" s="676"/>
      <c r="AH41" s="676"/>
      <c r="AI41" s="676"/>
      <c r="AJ41" s="676"/>
      <c r="AK41" s="676"/>
      <c r="AL41" s="645" t="s">
        <v>137</v>
      </c>
      <c r="AM41" s="646"/>
      <c r="AN41" s="646"/>
      <c r="AO41" s="677"/>
      <c r="AQ41" s="682" t="s">
        <v>346</v>
      </c>
      <c r="AR41" s="683"/>
      <c r="AS41" s="683"/>
      <c r="AT41" s="683"/>
      <c r="AU41" s="683"/>
      <c r="AV41" s="683"/>
      <c r="AW41" s="683"/>
      <c r="AX41" s="683"/>
      <c r="AY41" s="684"/>
      <c r="AZ41" s="642">
        <v>168780</v>
      </c>
      <c r="BA41" s="643"/>
      <c r="BB41" s="643"/>
      <c r="BC41" s="643"/>
      <c r="BD41" s="661"/>
      <c r="BE41" s="661"/>
      <c r="BF41" s="685"/>
      <c r="BG41" s="690"/>
      <c r="BH41" s="691"/>
      <c r="BI41" s="691"/>
      <c r="BJ41" s="691"/>
      <c r="BK41" s="691"/>
      <c r="BL41" s="236"/>
      <c r="BM41" s="686" t="s">
        <v>347</v>
      </c>
      <c r="BN41" s="686"/>
      <c r="BO41" s="686"/>
      <c r="BP41" s="686"/>
      <c r="BQ41" s="686"/>
      <c r="BR41" s="686"/>
      <c r="BS41" s="686"/>
      <c r="BT41" s="686"/>
      <c r="BU41" s="687"/>
      <c r="BV41" s="642">
        <v>1</v>
      </c>
      <c r="BW41" s="643"/>
      <c r="BX41" s="643"/>
      <c r="BY41" s="643"/>
      <c r="BZ41" s="643"/>
      <c r="CA41" s="643"/>
      <c r="CB41" s="688"/>
      <c r="CD41" s="689" t="s">
        <v>348</v>
      </c>
      <c r="CE41" s="686"/>
      <c r="CF41" s="686"/>
      <c r="CG41" s="686"/>
      <c r="CH41" s="686"/>
      <c r="CI41" s="686"/>
      <c r="CJ41" s="686"/>
      <c r="CK41" s="686"/>
      <c r="CL41" s="686"/>
      <c r="CM41" s="686"/>
      <c r="CN41" s="686"/>
      <c r="CO41" s="686"/>
      <c r="CP41" s="686"/>
      <c r="CQ41" s="687"/>
      <c r="CR41" s="642" t="s">
        <v>137</v>
      </c>
      <c r="CS41" s="661"/>
      <c r="CT41" s="661"/>
      <c r="CU41" s="661"/>
      <c r="CV41" s="661"/>
      <c r="CW41" s="661"/>
      <c r="CX41" s="661"/>
      <c r="CY41" s="662"/>
      <c r="CZ41" s="645" t="s">
        <v>232</v>
      </c>
      <c r="DA41" s="663"/>
      <c r="DB41" s="663"/>
      <c r="DC41" s="664"/>
      <c r="DD41" s="648" t="s">
        <v>137</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x14ac:dyDescent="0.15">
      <c r="B42" s="639" t="s">
        <v>349</v>
      </c>
      <c r="C42" s="640"/>
      <c r="D42" s="640"/>
      <c r="E42" s="640"/>
      <c r="F42" s="640"/>
      <c r="G42" s="640"/>
      <c r="H42" s="640"/>
      <c r="I42" s="640"/>
      <c r="J42" s="640"/>
      <c r="K42" s="640"/>
      <c r="L42" s="640"/>
      <c r="M42" s="640"/>
      <c r="N42" s="640"/>
      <c r="O42" s="640"/>
      <c r="P42" s="640"/>
      <c r="Q42" s="641"/>
      <c r="R42" s="642">
        <v>454200</v>
      </c>
      <c r="S42" s="643"/>
      <c r="T42" s="643"/>
      <c r="U42" s="643"/>
      <c r="V42" s="643"/>
      <c r="W42" s="643"/>
      <c r="X42" s="643"/>
      <c r="Y42" s="644"/>
      <c r="Z42" s="675">
        <v>2.4</v>
      </c>
      <c r="AA42" s="675"/>
      <c r="AB42" s="675"/>
      <c r="AC42" s="675"/>
      <c r="AD42" s="676" t="s">
        <v>137</v>
      </c>
      <c r="AE42" s="676"/>
      <c r="AF42" s="676"/>
      <c r="AG42" s="676"/>
      <c r="AH42" s="676"/>
      <c r="AI42" s="676"/>
      <c r="AJ42" s="676"/>
      <c r="AK42" s="676"/>
      <c r="AL42" s="645" t="s">
        <v>137</v>
      </c>
      <c r="AM42" s="646"/>
      <c r="AN42" s="646"/>
      <c r="AO42" s="677"/>
      <c r="AQ42" s="678" t="s">
        <v>350</v>
      </c>
      <c r="AR42" s="679"/>
      <c r="AS42" s="679"/>
      <c r="AT42" s="679"/>
      <c r="AU42" s="679"/>
      <c r="AV42" s="679"/>
      <c r="AW42" s="679"/>
      <c r="AX42" s="679"/>
      <c r="AY42" s="680"/>
      <c r="AZ42" s="626">
        <v>1065884</v>
      </c>
      <c r="BA42" s="665"/>
      <c r="BB42" s="665"/>
      <c r="BC42" s="665"/>
      <c r="BD42" s="627"/>
      <c r="BE42" s="627"/>
      <c r="BF42" s="671"/>
      <c r="BG42" s="692"/>
      <c r="BH42" s="693"/>
      <c r="BI42" s="693"/>
      <c r="BJ42" s="693"/>
      <c r="BK42" s="693"/>
      <c r="BL42" s="237"/>
      <c r="BM42" s="672" t="s">
        <v>351</v>
      </c>
      <c r="BN42" s="672"/>
      <c r="BO42" s="672"/>
      <c r="BP42" s="672"/>
      <c r="BQ42" s="672"/>
      <c r="BR42" s="672"/>
      <c r="BS42" s="672"/>
      <c r="BT42" s="672"/>
      <c r="BU42" s="673"/>
      <c r="BV42" s="626">
        <v>343</v>
      </c>
      <c r="BW42" s="665"/>
      <c r="BX42" s="665"/>
      <c r="BY42" s="665"/>
      <c r="BZ42" s="665"/>
      <c r="CA42" s="665"/>
      <c r="CB42" s="674"/>
      <c r="CD42" s="639" t="s">
        <v>352</v>
      </c>
      <c r="CE42" s="640"/>
      <c r="CF42" s="640"/>
      <c r="CG42" s="640"/>
      <c r="CH42" s="640"/>
      <c r="CI42" s="640"/>
      <c r="CJ42" s="640"/>
      <c r="CK42" s="640"/>
      <c r="CL42" s="640"/>
      <c r="CM42" s="640"/>
      <c r="CN42" s="640"/>
      <c r="CO42" s="640"/>
      <c r="CP42" s="640"/>
      <c r="CQ42" s="641"/>
      <c r="CR42" s="642">
        <v>3139327</v>
      </c>
      <c r="CS42" s="643"/>
      <c r="CT42" s="643"/>
      <c r="CU42" s="643"/>
      <c r="CV42" s="643"/>
      <c r="CW42" s="643"/>
      <c r="CX42" s="643"/>
      <c r="CY42" s="644"/>
      <c r="CZ42" s="645">
        <v>17</v>
      </c>
      <c r="DA42" s="646"/>
      <c r="DB42" s="646"/>
      <c r="DC42" s="647"/>
      <c r="DD42" s="648">
        <v>442747</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x14ac:dyDescent="0.15">
      <c r="B43" s="623" t="s">
        <v>353</v>
      </c>
      <c r="C43" s="624"/>
      <c r="D43" s="624"/>
      <c r="E43" s="624"/>
      <c r="F43" s="624"/>
      <c r="G43" s="624"/>
      <c r="H43" s="624"/>
      <c r="I43" s="624"/>
      <c r="J43" s="624"/>
      <c r="K43" s="624"/>
      <c r="L43" s="624"/>
      <c r="M43" s="624"/>
      <c r="N43" s="624"/>
      <c r="O43" s="624"/>
      <c r="P43" s="624"/>
      <c r="Q43" s="625"/>
      <c r="R43" s="626">
        <v>18825208</v>
      </c>
      <c r="S43" s="665"/>
      <c r="T43" s="665"/>
      <c r="U43" s="665"/>
      <c r="V43" s="665"/>
      <c r="W43" s="665"/>
      <c r="X43" s="665"/>
      <c r="Y43" s="666"/>
      <c r="Z43" s="667">
        <v>100</v>
      </c>
      <c r="AA43" s="667"/>
      <c r="AB43" s="667"/>
      <c r="AC43" s="667"/>
      <c r="AD43" s="668">
        <v>8489990</v>
      </c>
      <c r="AE43" s="668"/>
      <c r="AF43" s="668"/>
      <c r="AG43" s="668"/>
      <c r="AH43" s="668"/>
      <c r="AI43" s="668"/>
      <c r="AJ43" s="668"/>
      <c r="AK43" s="668"/>
      <c r="AL43" s="629">
        <v>100</v>
      </c>
      <c r="AM43" s="669"/>
      <c r="AN43" s="669"/>
      <c r="AO43" s="670"/>
      <c r="BV43" s="238"/>
      <c r="BW43" s="238"/>
      <c r="BX43" s="238"/>
      <c r="BY43" s="238"/>
      <c r="BZ43" s="238"/>
      <c r="CA43" s="238"/>
      <c r="CB43" s="238"/>
      <c r="CD43" s="639" t="s">
        <v>354</v>
      </c>
      <c r="CE43" s="640"/>
      <c r="CF43" s="640"/>
      <c r="CG43" s="640"/>
      <c r="CH43" s="640"/>
      <c r="CI43" s="640"/>
      <c r="CJ43" s="640"/>
      <c r="CK43" s="640"/>
      <c r="CL43" s="640"/>
      <c r="CM43" s="640"/>
      <c r="CN43" s="640"/>
      <c r="CO43" s="640"/>
      <c r="CP43" s="640"/>
      <c r="CQ43" s="641"/>
      <c r="CR43" s="642">
        <v>30940</v>
      </c>
      <c r="CS43" s="661"/>
      <c r="CT43" s="661"/>
      <c r="CU43" s="661"/>
      <c r="CV43" s="661"/>
      <c r="CW43" s="661"/>
      <c r="CX43" s="661"/>
      <c r="CY43" s="662"/>
      <c r="CZ43" s="645">
        <v>0.2</v>
      </c>
      <c r="DA43" s="663"/>
      <c r="DB43" s="663"/>
      <c r="DC43" s="664"/>
      <c r="DD43" s="648">
        <v>30940</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302</v>
      </c>
      <c r="CE44" s="656"/>
      <c r="CF44" s="639" t="s">
        <v>355</v>
      </c>
      <c r="CG44" s="640"/>
      <c r="CH44" s="640"/>
      <c r="CI44" s="640"/>
      <c r="CJ44" s="640"/>
      <c r="CK44" s="640"/>
      <c r="CL44" s="640"/>
      <c r="CM44" s="640"/>
      <c r="CN44" s="640"/>
      <c r="CO44" s="640"/>
      <c r="CP44" s="640"/>
      <c r="CQ44" s="641"/>
      <c r="CR44" s="642">
        <v>3110924</v>
      </c>
      <c r="CS44" s="643"/>
      <c r="CT44" s="643"/>
      <c r="CU44" s="643"/>
      <c r="CV44" s="643"/>
      <c r="CW44" s="643"/>
      <c r="CX44" s="643"/>
      <c r="CY44" s="644"/>
      <c r="CZ44" s="645">
        <v>16.899999999999999</v>
      </c>
      <c r="DA44" s="646"/>
      <c r="DB44" s="646"/>
      <c r="DC44" s="647"/>
      <c r="DD44" s="648">
        <v>438873</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x14ac:dyDescent="0.15">
      <c r="B45" s="240" t="s">
        <v>356</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357</v>
      </c>
      <c r="CG45" s="640"/>
      <c r="CH45" s="640"/>
      <c r="CI45" s="640"/>
      <c r="CJ45" s="640"/>
      <c r="CK45" s="640"/>
      <c r="CL45" s="640"/>
      <c r="CM45" s="640"/>
      <c r="CN45" s="640"/>
      <c r="CO45" s="640"/>
      <c r="CP45" s="640"/>
      <c r="CQ45" s="641"/>
      <c r="CR45" s="642">
        <v>1223193</v>
      </c>
      <c r="CS45" s="661"/>
      <c r="CT45" s="661"/>
      <c r="CU45" s="661"/>
      <c r="CV45" s="661"/>
      <c r="CW45" s="661"/>
      <c r="CX45" s="661"/>
      <c r="CY45" s="662"/>
      <c r="CZ45" s="645">
        <v>6.6</v>
      </c>
      <c r="DA45" s="663"/>
      <c r="DB45" s="663"/>
      <c r="DC45" s="664"/>
      <c r="DD45" s="648">
        <v>59383</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x14ac:dyDescent="0.15">
      <c r="B46" s="241" t="s">
        <v>358</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359</v>
      </c>
      <c r="CG46" s="640"/>
      <c r="CH46" s="640"/>
      <c r="CI46" s="640"/>
      <c r="CJ46" s="640"/>
      <c r="CK46" s="640"/>
      <c r="CL46" s="640"/>
      <c r="CM46" s="640"/>
      <c r="CN46" s="640"/>
      <c r="CO46" s="640"/>
      <c r="CP46" s="640"/>
      <c r="CQ46" s="641"/>
      <c r="CR46" s="642">
        <v>1563225</v>
      </c>
      <c r="CS46" s="643"/>
      <c r="CT46" s="643"/>
      <c r="CU46" s="643"/>
      <c r="CV46" s="643"/>
      <c r="CW46" s="643"/>
      <c r="CX46" s="643"/>
      <c r="CY46" s="644"/>
      <c r="CZ46" s="645">
        <v>8.5</v>
      </c>
      <c r="DA46" s="646"/>
      <c r="DB46" s="646"/>
      <c r="DC46" s="647"/>
      <c r="DD46" s="648">
        <v>373725</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x14ac:dyDescent="0.15">
      <c r="B47" s="242" t="s">
        <v>360</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361</v>
      </c>
      <c r="CG47" s="640"/>
      <c r="CH47" s="640"/>
      <c r="CI47" s="640"/>
      <c r="CJ47" s="640"/>
      <c r="CK47" s="640"/>
      <c r="CL47" s="640"/>
      <c r="CM47" s="640"/>
      <c r="CN47" s="640"/>
      <c r="CO47" s="640"/>
      <c r="CP47" s="640"/>
      <c r="CQ47" s="641"/>
      <c r="CR47" s="642">
        <v>28403</v>
      </c>
      <c r="CS47" s="661"/>
      <c r="CT47" s="661"/>
      <c r="CU47" s="661"/>
      <c r="CV47" s="661"/>
      <c r="CW47" s="661"/>
      <c r="CX47" s="661"/>
      <c r="CY47" s="662"/>
      <c r="CZ47" s="645">
        <v>0.2</v>
      </c>
      <c r="DA47" s="663"/>
      <c r="DB47" s="663"/>
      <c r="DC47" s="664"/>
      <c r="DD47" s="648">
        <v>3874</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362</v>
      </c>
      <c r="CG48" s="640"/>
      <c r="CH48" s="640"/>
      <c r="CI48" s="640"/>
      <c r="CJ48" s="640"/>
      <c r="CK48" s="640"/>
      <c r="CL48" s="640"/>
      <c r="CM48" s="640"/>
      <c r="CN48" s="640"/>
      <c r="CO48" s="640"/>
      <c r="CP48" s="640"/>
      <c r="CQ48" s="641"/>
      <c r="CR48" s="642" t="s">
        <v>137</v>
      </c>
      <c r="CS48" s="643"/>
      <c r="CT48" s="643"/>
      <c r="CU48" s="643"/>
      <c r="CV48" s="643"/>
      <c r="CW48" s="643"/>
      <c r="CX48" s="643"/>
      <c r="CY48" s="644"/>
      <c r="CZ48" s="645" t="s">
        <v>137</v>
      </c>
      <c r="DA48" s="646"/>
      <c r="DB48" s="646"/>
      <c r="DC48" s="647"/>
      <c r="DD48" s="648" t="s">
        <v>232</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363</v>
      </c>
      <c r="CE49" s="624"/>
      <c r="CF49" s="624"/>
      <c r="CG49" s="624"/>
      <c r="CH49" s="624"/>
      <c r="CI49" s="624"/>
      <c r="CJ49" s="624"/>
      <c r="CK49" s="624"/>
      <c r="CL49" s="624"/>
      <c r="CM49" s="624"/>
      <c r="CN49" s="624"/>
      <c r="CO49" s="624"/>
      <c r="CP49" s="624"/>
      <c r="CQ49" s="625"/>
      <c r="CR49" s="626">
        <v>18445790</v>
      </c>
      <c r="CS49" s="627"/>
      <c r="CT49" s="627"/>
      <c r="CU49" s="627"/>
      <c r="CV49" s="627"/>
      <c r="CW49" s="627"/>
      <c r="CX49" s="627"/>
      <c r="CY49" s="628"/>
      <c r="CZ49" s="629">
        <v>100</v>
      </c>
      <c r="DA49" s="630"/>
      <c r="DB49" s="630"/>
      <c r="DC49" s="631"/>
      <c r="DD49" s="632">
        <v>9769375</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Y6RVBu/yOyYxGG2cHl7PccLAKlW5PGA5jij/Ttt4UQSEtfZ658mdsmQh+zz8Psym1IjSEVWcThHCcdr4Faa7w==" saltValue="LYHPRPF586jBvK+DU+On0A=="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9:Q39"/>
    <mergeCell ref="R39:Y39"/>
    <mergeCell ref="Z39:AC39"/>
    <mergeCell ref="AD39:AK39"/>
    <mergeCell ref="AL39:AO39"/>
    <mergeCell ref="AQ39:AY39"/>
    <mergeCell ref="AZ39:BF39"/>
    <mergeCell ref="BG39:BU39"/>
    <mergeCell ref="BG38:BU38"/>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364</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69" t="s">
        <v>365</v>
      </c>
      <c r="DK2" s="1170"/>
      <c r="DL2" s="1170"/>
      <c r="DM2" s="1170"/>
      <c r="DN2" s="1170"/>
      <c r="DO2" s="1171"/>
      <c r="DP2" s="251"/>
      <c r="DQ2" s="1169" t="s">
        <v>366</v>
      </c>
      <c r="DR2" s="1170"/>
      <c r="DS2" s="1170"/>
      <c r="DT2" s="1170"/>
      <c r="DU2" s="1170"/>
      <c r="DV2" s="1170"/>
      <c r="DW2" s="1170"/>
      <c r="DX2" s="1170"/>
      <c r="DY2" s="1170"/>
      <c r="DZ2" s="1171"/>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20" t="s">
        <v>367</v>
      </c>
      <c r="B4" s="1120"/>
      <c r="C4" s="1120"/>
      <c r="D4" s="1120"/>
      <c r="E4" s="1120"/>
      <c r="F4" s="1120"/>
      <c r="G4" s="1120"/>
      <c r="H4" s="1120"/>
      <c r="I4" s="1120"/>
      <c r="J4" s="1120"/>
      <c r="K4" s="1120"/>
      <c r="L4" s="1120"/>
      <c r="M4" s="1120"/>
      <c r="N4" s="1120"/>
      <c r="O4" s="1120"/>
      <c r="P4" s="1120"/>
      <c r="Q4" s="1120"/>
      <c r="R4" s="1120"/>
      <c r="S4" s="1120"/>
      <c r="T4" s="1120"/>
      <c r="U4" s="1120"/>
      <c r="V4" s="1120"/>
      <c r="W4" s="1120"/>
      <c r="X4" s="1120"/>
      <c r="Y4" s="1120"/>
      <c r="Z4" s="1120"/>
      <c r="AA4" s="1120"/>
      <c r="AB4" s="1120"/>
      <c r="AC4" s="1120"/>
      <c r="AD4" s="1120"/>
      <c r="AE4" s="1120"/>
      <c r="AF4" s="1120"/>
      <c r="AG4" s="1120"/>
      <c r="AH4" s="1120"/>
      <c r="AI4" s="1120"/>
      <c r="AJ4" s="1120"/>
      <c r="AK4" s="1120"/>
      <c r="AL4" s="1120"/>
      <c r="AM4" s="1120"/>
      <c r="AN4" s="1120"/>
      <c r="AO4" s="1120"/>
      <c r="AP4" s="1120"/>
      <c r="AQ4" s="1120"/>
      <c r="AR4" s="1120"/>
      <c r="AS4" s="1120"/>
      <c r="AT4" s="1120"/>
      <c r="AU4" s="1120"/>
      <c r="AV4" s="1120"/>
      <c r="AW4" s="1120"/>
      <c r="AX4" s="1120"/>
      <c r="AY4" s="1120"/>
      <c r="AZ4" s="254"/>
      <c r="BA4" s="254"/>
      <c r="BB4" s="254"/>
      <c r="BC4" s="254"/>
      <c r="BD4" s="254"/>
      <c r="BE4" s="255"/>
      <c r="BF4" s="255"/>
      <c r="BG4" s="255"/>
      <c r="BH4" s="255"/>
      <c r="BI4" s="255"/>
      <c r="BJ4" s="255"/>
      <c r="BK4" s="255"/>
      <c r="BL4" s="255"/>
      <c r="BM4" s="255"/>
      <c r="BN4" s="255"/>
      <c r="BO4" s="255"/>
      <c r="BP4" s="255"/>
      <c r="BQ4" s="254" t="s">
        <v>368</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52" t="s">
        <v>369</v>
      </c>
      <c r="B5" s="1053"/>
      <c r="C5" s="1053"/>
      <c r="D5" s="1053"/>
      <c r="E5" s="1053"/>
      <c r="F5" s="1053"/>
      <c r="G5" s="1053"/>
      <c r="H5" s="1053"/>
      <c r="I5" s="1053"/>
      <c r="J5" s="1053"/>
      <c r="K5" s="1053"/>
      <c r="L5" s="1053"/>
      <c r="M5" s="1053"/>
      <c r="N5" s="1053"/>
      <c r="O5" s="1053"/>
      <c r="P5" s="1054"/>
      <c r="Q5" s="1058" t="s">
        <v>370</v>
      </c>
      <c r="R5" s="1059"/>
      <c r="S5" s="1059"/>
      <c r="T5" s="1059"/>
      <c r="U5" s="1060"/>
      <c r="V5" s="1058" t="s">
        <v>371</v>
      </c>
      <c r="W5" s="1059"/>
      <c r="X5" s="1059"/>
      <c r="Y5" s="1059"/>
      <c r="Z5" s="1060"/>
      <c r="AA5" s="1058" t="s">
        <v>372</v>
      </c>
      <c r="AB5" s="1059"/>
      <c r="AC5" s="1059"/>
      <c r="AD5" s="1059"/>
      <c r="AE5" s="1059"/>
      <c r="AF5" s="1172" t="s">
        <v>373</v>
      </c>
      <c r="AG5" s="1059"/>
      <c r="AH5" s="1059"/>
      <c r="AI5" s="1059"/>
      <c r="AJ5" s="1074"/>
      <c r="AK5" s="1059" t="s">
        <v>374</v>
      </c>
      <c r="AL5" s="1059"/>
      <c r="AM5" s="1059"/>
      <c r="AN5" s="1059"/>
      <c r="AO5" s="1060"/>
      <c r="AP5" s="1058" t="s">
        <v>375</v>
      </c>
      <c r="AQ5" s="1059"/>
      <c r="AR5" s="1059"/>
      <c r="AS5" s="1059"/>
      <c r="AT5" s="1060"/>
      <c r="AU5" s="1058" t="s">
        <v>376</v>
      </c>
      <c r="AV5" s="1059"/>
      <c r="AW5" s="1059"/>
      <c r="AX5" s="1059"/>
      <c r="AY5" s="1074"/>
      <c r="AZ5" s="258"/>
      <c r="BA5" s="258"/>
      <c r="BB5" s="258"/>
      <c r="BC5" s="258"/>
      <c r="BD5" s="258"/>
      <c r="BE5" s="259"/>
      <c r="BF5" s="259"/>
      <c r="BG5" s="259"/>
      <c r="BH5" s="259"/>
      <c r="BI5" s="259"/>
      <c r="BJ5" s="259"/>
      <c r="BK5" s="259"/>
      <c r="BL5" s="259"/>
      <c r="BM5" s="259"/>
      <c r="BN5" s="259"/>
      <c r="BO5" s="259"/>
      <c r="BP5" s="259"/>
      <c r="BQ5" s="1052" t="s">
        <v>377</v>
      </c>
      <c r="BR5" s="1053"/>
      <c r="BS5" s="1053"/>
      <c r="BT5" s="1053"/>
      <c r="BU5" s="1053"/>
      <c r="BV5" s="1053"/>
      <c r="BW5" s="1053"/>
      <c r="BX5" s="1053"/>
      <c r="BY5" s="1053"/>
      <c r="BZ5" s="1053"/>
      <c r="CA5" s="1053"/>
      <c r="CB5" s="1053"/>
      <c r="CC5" s="1053"/>
      <c r="CD5" s="1053"/>
      <c r="CE5" s="1053"/>
      <c r="CF5" s="1053"/>
      <c r="CG5" s="1054"/>
      <c r="CH5" s="1058" t="s">
        <v>378</v>
      </c>
      <c r="CI5" s="1059"/>
      <c r="CJ5" s="1059"/>
      <c r="CK5" s="1059"/>
      <c r="CL5" s="1060"/>
      <c r="CM5" s="1058" t="s">
        <v>379</v>
      </c>
      <c r="CN5" s="1059"/>
      <c r="CO5" s="1059"/>
      <c r="CP5" s="1059"/>
      <c r="CQ5" s="1060"/>
      <c r="CR5" s="1058" t="s">
        <v>380</v>
      </c>
      <c r="CS5" s="1059"/>
      <c r="CT5" s="1059"/>
      <c r="CU5" s="1059"/>
      <c r="CV5" s="1060"/>
      <c r="CW5" s="1058" t="s">
        <v>381</v>
      </c>
      <c r="CX5" s="1059"/>
      <c r="CY5" s="1059"/>
      <c r="CZ5" s="1059"/>
      <c r="DA5" s="1060"/>
      <c r="DB5" s="1058" t="s">
        <v>382</v>
      </c>
      <c r="DC5" s="1059"/>
      <c r="DD5" s="1059"/>
      <c r="DE5" s="1059"/>
      <c r="DF5" s="1060"/>
      <c r="DG5" s="1157" t="s">
        <v>383</v>
      </c>
      <c r="DH5" s="1158"/>
      <c r="DI5" s="1158"/>
      <c r="DJ5" s="1158"/>
      <c r="DK5" s="1159"/>
      <c r="DL5" s="1157" t="s">
        <v>384</v>
      </c>
      <c r="DM5" s="1158"/>
      <c r="DN5" s="1158"/>
      <c r="DO5" s="1158"/>
      <c r="DP5" s="1159"/>
      <c r="DQ5" s="1058" t="s">
        <v>385</v>
      </c>
      <c r="DR5" s="1059"/>
      <c r="DS5" s="1059"/>
      <c r="DT5" s="1059"/>
      <c r="DU5" s="1060"/>
      <c r="DV5" s="1058" t="s">
        <v>376</v>
      </c>
      <c r="DW5" s="1059"/>
      <c r="DX5" s="1059"/>
      <c r="DY5" s="1059"/>
      <c r="DZ5" s="1074"/>
      <c r="EA5" s="256"/>
    </row>
    <row r="6" spans="1:131" s="257" customFormat="1" ht="26.25" customHeight="1" thickBot="1" x14ac:dyDescent="0.2">
      <c r="A6" s="1055"/>
      <c r="B6" s="1056"/>
      <c r="C6" s="1056"/>
      <c r="D6" s="1056"/>
      <c r="E6" s="1056"/>
      <c r="F6" s="1056"/>
      <c r="G6" s="1056"/>
      <c r="H6" s="1056"/>
      <c r="I6" s="1056"/>
      <c r="J6" s="1056"/>
      <c r="K6" s="1056"/>
      <c r="L6" s="1056"/>
      <c r="M6" s="1056"/>
      <c r="N6" s="1056"/>
      <c r="O6" s="1056"/>
      <c r="P6" s="1057"/>
      <c r="Q6" s="1061"/>
      <c r="R6" s="1062"/>
      <c r="S6" s="1062"/>
      <c r="T6" s="1062"/>
      <c r="U6" s="1063"/>
      <c r="V6" s="1061"/>
      <c r="W6" s="1062"/>
      <c r="X6" s="1062"/>
      <c r="Y6" s="1062"/>
      <c r="Z6" s="1063"/>
      <c r="AA6" s="1061"/>
      <c r="AB6" s="1062"/>
      <c r="AC6" s="1062"/>
      <c r="AD6" s="1062"/>
      <c r="AE6" s="1062"/>
      <c r="AF6" s="1173"/>
      <c r="AG6" s="1062"/>
      <c r="AH6" s="1062"/>
      <c r="AI6" s="1062"/>
      <c r="AJ6" s="1075"/>
      <c r="AK6" s="1062"/>
      <c r="AL6" s="1062"/>
      <c r="AM6" s="1062"/>
      <c r="AN6" s="1062"/>
      <c r="AO6" s="1063"/>
      <c r="AP6" s="1061"/>
      <c r="AQ6" s="1062"/>
      <c r="AR6" s="1062"/>
      <c r="AS6" s="1062"/>
      <c r="AT6" s="1063"/>
      <c r="AU6" s="1061"/>
      <c r="AV6" s="1062"/>
      <c r="AW6" s="1062"/>
      <c r="AX6" s="1062"/>
      <c r="AY6" s="1075"/>
      <c r="AZ6" s="254"/>
      <c r="BA6" s="254"/>
      <c r="BB6" s="254"/>
      <c r="BC6" s="254"/>
      <c r="BD6" s="254"/>
      <c r="BE6" s="255"/>
      <c r="BF6" s="255"/>
      <c r="BG6" s="255"/>
      <c r="BH6" s="255"/>
      <c r="BI6" s="255"/>
      <c r="BJ6" s="255"/>
      <c r="BK6" s="255"/>
      <c r="BL6" s="255"/>
      <c r="BM6" s="255"/>
      <c r="BN6" s="255"/>
      <c r="BO6" s="255"/>
      <c r="BP6" s="255"/>
      <c r="BQ6" s="1055"/>
      <c r="BR6" s="1056"/>
      <c r="BS6" s="1056"/>
      <c r="BT6" s="1056"/>
      <c r="BU6" s="1056"/>
      <c r="BV6" s="1056"/>
      <c r="BW6" s="1056"/>
      <c r="BX6" s="1056"/>
      <c r="BY6" s="1056"/>
      <c r="BZ6" s="1056"/>
      <c r="CA6" s="1056"/>
      <c r="CB6" s="1056"/>
      <c r="CC6" s="1056"/>
      <c r="CD6" s="1056"/>
      <c r="CE6" s="1056"/>
      <c r="CF6" s="1056"/>
      <c r="CG6" s="1057"/>
      <c r="CH6" s="1061"/>
      <c r="CI6" s="1062"/>
      <c r="CJ6" s="1062"/>
      <c r="CK6" s="1062"/>
      <c r="CL6" s="1063"/>
      <c r="CM6" s="1061"/>
      <c r="CN6" s="1062"/>
      <c r="CO6" s="1062"/>
      <c r="CP6" s="1062"/>
      <c r="CQ6" s="1063"/>
      <c r="CR6" s="1061"/>
      <c r="CS6" s="1062"/>
      <c r="CT6" s="1062"/>
      <c r="CU6" s="1062"/>
      <c r="CV6" s="1063"/>
      <c r="CW6" s="1061"/>
      <c r="CX6" s="1062"/>
      <c r="CY6" s="1062"/>
      <c r="CZ6" s="1062"/>
      <c r="DA6" s="1063"/>
      <c r="DB6" s="1061"/>
      <c r="DC6" s="1062"/>
      <c r="DD6" s="1062"/>
      <c r="DE6" s="1062"/>
      <c r="DF6" s="1063"/>
      <c r="DG6" s="1160"/>
      <c r="DH6" s="1161"/>
      <c r="DI6" s="1161"/>
      <c r="DJ6" s="1161"/>
      <c r="DK6" s="1162"/>
      <c r="DL6" s="1160"/>
      <c r="DM6" s="1161"/>
      <c r="DN6" s="1161"/>
      <c r="DO6" s="1161"/>
      <c r="DP6" s="1162"/>
      <c r="DQ6" s="1061"/>
      <c r="DR6" s="1062"/>
      <c r="DS6" s="1062"/>
      <c r="DT6" s="1062"/>
      <c r="DU6" s="1063"/>
      <c r="DV6" s="1061"/>
      <c r="DW6" s="1062"/>
      <c r="DX6" s="1062"/>
      <c r="DY6" s="1062"/>
      <c r="DZ6" s="1075"/>
      <c r="EA6" s="256"/>
    </row>
    <row r="7" spans="1:131" s="257" customFormat="1" ht="26.25" customHeight="1" thickTop="1" x14ac:dyDescent="0.15">
      <c r="A7" s="260">
        <v>1</v>
      </c>
      <c r="B7" s="1107" t="s">
        <v>386</v>
      </c>
      <c r="C7" s="1108"/>
      <c r="D7" s="1108"/>
      <c r="E7" s="1108"/>
      <c r="F7" s="1108"/>
      <c r="G7" s="1108"/>
      <c r="H7" s="1108"/>
      <c r="I7" s="1108"/>
      <c r="J7" s="1108"/>
      <c r="K7" s="1108"/>
      <c r="L7" s="1108"/>
      <c r="M7" s="1108"/>
      <c r="N7" s="1108"/>
      <c r="O7" s="1108"/>
      <c r="P7" s="1109"/>
      <c r="Q7" s="1163">
        <v>18825</v>
      </c>
      <c r="R7" s="1164"/>
      <c r="S7" s="1164"/>
      <c r="T7" s="1164"/>
      <c r="U7" s="1164"/>
      <c r="V7" s="1164">
        <v>18446</v>
      </c>
      <c r="W7" s="1164"/>
      <c r="X7" s="1164"/>
      <c r="Y7" s="1164"/>
      <c r="Z7" s="1164"/>
      <c r="AA7" s="1164">
        <v>379</v>
      </c>
      <c r="AB7" s="1164"/>
      <c r="AC7" s="1164"/>
      <c r="AD7" s="1164"/>
      <c r="AE7" s="1165"/>
      <c r="AF7" s="1166">
        <v>325</v>
      </c>
      <c r="AG7" s="1167"/>
      <c r="AH7" s="1167"/>
      <c r="AI7" s="1167"/>
      <c r="AJ7" s="1168"/>
      <c r="AK7" s="1150">
        <v>191</v>
      </c>
      <c r="AL7" s="1151"/>
      <c r="AM7" s="1151"/>
      <c r="AN7" s="1151"/>
      <c r="AO7" s="1151"/>
      <c r="AP7" s="1151">
        <v>18656</v>
      </c>
      <c r="AQ7" s="1151"/>
      <c r="AR7" s="1151"/>
      <c r="AS7" s="1151"/>
      <c r="AT7" s="1151"/>
      <c r="AU7" s="1152"/>
      <c r="AV7" s="1152"/>
      <c r="AW7" s="1152"/>
      <c r="AX7" s="1152"/>
      <c r="AY7" s="1153"/>
      <c r="AZ7" s="254"/>
      <c r="BA7" s="254"/>
      <c r="BB7" s="254"/>
      <c r="BC7" s="254"/>
      <c r="BD7" s="254"/>
      <c r="BE7" s="255"/>
      <c r="BF7" s="255"/>
      <c r="BG7" s="255"/>
      <c r="BH7" s="255"/>
      <c r="BI7" s="255"/>
      <c r="BJ7" s="255"/>
      <c r="BK7" s="255"/>
      <c r="BL7" s="255"/>
      <c r="BM7" s="255"/>
      <c r="BN7" s="255"/>
      <c r="BO7" s="255"/>
      <c r="BP7" s="255"/>
      <c r="BQ7" s="261">
        <v>1</v>
      </c>
      <c r="BR7" s="262"/>
      <c r="BS7" s="1154" t="s">
        <v>584</v>
      </c>
      <c r="BT7" s="1155"/>
      <c r="BU7" s="1155"/>
      <c r="BV7" s="1155"/>
      <c r="BW7" s="1155"/>
      <c r="BX7" s="1155"/>
      <c r="BY7" s="1155"/>
      <c r="BZ7" s="1155"/>
      <c r="CA7" s="1155"/>
      <c r="CB7" s="1155"/>
      <c r="CC7" s="1155"/>
      <c r="CD7" s="1155"/>
      <c r="CE7" s="1155"/>
      <c r="CF7" s="1155"/>
      <c r="CG7" s="1156"/>
      <c r="CH7" s="1147">
        <v>1</v>
      </c>
      <c r="CI7" s="1148"/>
      <c r="CJ7" s="1148"/>
      <c r="CK7" s="1148"/>
      <c r="CL7" s="1149"/>
      <c r="CM7" s="1147">
        <v>135</v>
      </c>
      <c r="CN7" s="1148"/>
      <c r="CO7" s="1148"/>
      <c r="CP7" s="1148"/>
      <c r="CQ7" s="1149"/>
      <c r="CR7" s="1147">
        <v>130</v>
      </c>
      <c r="CS7" s="1148"/>
      <c r="CT7" s="1148"/>
      <c r="CU7" s="1148"/>
      <c r="CV7" s="1149"/>
      <c r="CW7" s="1147">
        <v>112</v>
      </c>
      <c r="CX7" s="1148"/>
      <c r="CY7" s="1148"/>
      <c r="CZ7" s="1148"/>
      <c r="DA7" s="1149"/>
      <c r="DB7" s="1147">
        <v>0</v>
      </c>
      <c r="DC7" s="1148"/>
      <c r="DD7" s="1148"/>
      <c r="DE7" s="1148"/>
      <c r="DF7" s="1149"/>
      <c r="DG7" s="1147">
        <v>0</v>
      </c>
      <c r="DH7" s="1148"/>
      <c r="DI7" s="1148"/>
      <c r="DJ7" s="1148"/>
      <c r="DK7" s="1149"/>
      <c r="DL7" s="1147">
        <v>0</v>
      </c>
      <c r="DM7" s="1148"/>
      <c r="DN7" s="1148"/>
      <c r="DO7" s="1148"/>
      <c r="DP7" s="1149"/>
      <c r="DQ7" s="1147">
        <v>0</v>
      </c>
      <c r="DR7" s="1148"/>
      <c r="DS7" s="1148"/>
      <c r="DT7" s="1148"/>
      <c r="DU7" s="1149"/>
      <c r="DV7" s="1174"/>
      <c r="DW7" s="1175"/>
      <c r="DX7" s="1175"/>
      <c r="DY7" s="1175"/>
      <c r="DZ7" s="1176"/>
      <c r="EA7" s="256"/>
    </row>
    <row r="8" spans="1:131" s="257" customFormat="1" ht="26.25" customHeight="1" x14ac:dyDescent="0.15">
      <c r="A8" s="263">
        <v>2</v>
      </c>
      <c r="B8" s="1088" t="s">
        <v>387</v>
      </c>
      <c r="C8" s="1089"/>
      <c r="D8" s="1089"/>
      <c r="E8" s="1089"/>
      <c r="F8" s="1089"/>
      <c r="G8" s="1089"/>
      <c r="H8" s="1089"/>
      <c r="I8" s="1089"/>
      <c r="J8" s="1089"/>
      <c r="K8" s="1089"/>
      <c r="L8" s="1089"/>
      <c r="M8" s="1089"/>
      <c r="N8" s="1089"/>
      <c r="O8" s="1089"/>
      <c r="P8" s="1090"/>
      <c r="Q8" s="1100">
        <v>0</v>
      </c>
      <c r="R8" s="1101"/>
      <c r="S8" s="1101"/>
      <c r="T8" s="1101"/>
      <c r="U8" s="1101"/>
      <c r="V8" s="1101">
        <v>0</v>
      </c>
      <c r="W8" s="1101"/>
      <c r="X8" s="1101"/>
      <c r="Y8" s="1101"/>
      <c r="Z8" s="1101"/>
      <c r="AA8" s="1101">
        <v>0</v>
      </c>
      <c r="AB8" s="1101"/>
      <c r="AC8" s="1101"/>
      <c r="AD8" s="1101"/>
      <c r="AE8" s="1102"/>
      <c r="AF8" s="1094">
        <v>0</v>
      </c>
      <c r="AG8" s="1095"/>
      <c r="AH8" s="1095"/>
      <c r="AI8" s="1095"/>
      <c r="AJ8" s="1096"/>
      <c r="AK8" s="1145">
        <v>0</v>
      </c>
      <c r="AL8" s="1146"/>
      <c r="AM8" s="1146"/>
      <c r="AN8" s="1146"/>
      <c r="AO8" s="1146"/>
      <c r="AP8" s="1146">
        <v>0</v>
      </c>
      <c r="AQ8" s="1146"/>
      <c r="AR8" s="1146"/>
      <c r="AS8" s="1146"/>
      <c r="AT8" s="1146"/>
      <c r="AU8" s="1143"/>
      <c r="AV8" s="1143"/>
      <c r="AW8" s="1143"/>
      <c r="AX8" s="1143"/>
      <c r="AY8" s="1144"/>
      <c r="AZ8" s="254"/>
      <c r="BA8" s="254"/>
      <c r="BB8" s="254"/>
      <c r="BC8" s="254"/>
      <c r="BD8" s="254"/>
      <c r="BE8" s="255"/>
      <c r="BF8" s="255"/>
      <c r="BG8" s="255"/>
      <c r="BH8" s="255"/>
      <c r="BI8" s="255"/>
      <c r="BJ8" s="255"/>
      <c r="BK8" s="255"/>
      <c r="BL8" s="255"/>
      <c r="BM8" s="255"/>
      <c r="BN8" s="255"/>
      <c r="BO8" s="255"/>
      <c r="BP8" s="255"/>
      <c r="BQ8" s="264">
        <v>2</v>
      </c>
      <c r="BR8" s="265"/>
      <c r="BS8" s="1071" t="s">
        <v>585</v>
      </c>
      <c r="BT8" s="1072"/>
      <c r="BU8" s="1072"/>
      <c r="BV8" s="1072"/>
      <c r="BW8" s="1072"/>
      <c r="BX8" s="1072"/>
      <c r="BY8" s="1072"/>
      <c r="BZ8" s="1072"/>
      <c r="CA8" s="1072"/>
      <c r="CB8" s="1072"/>
      <c r="CC8" s="1072"/>
      <c r="CD8" s="1072"/>
      <c r="CE8" s="1072"/>
      <c r="CF8" s="1072"/>
      <c r="CG8" s="1073"/>
      <c r="CH8" s="1046">
        <v>0</v>
      </c>
      <c r="CI8" s="1047"/>
      <c r="CJ8" s="1047"/>
      <c r="CK8" s="1047"/>
      <c r="CL8" s="1048"/>
      <c r="CM8" s="1046">
        <v>79</v>
      </c>
      <c r="CN8" s="1047"/>
      <c r="CO8" s="1047"/>
      <c r="CP8" s="1047"/>
      <c r="CQ8" s="1048"/>
      <c r="CR8" s="1046">
        <v>76</v>
      </c>
      <c r="CS8" s="1047"/>
      <c r="CT8" s="1047"/>
      <c r="CU8" s="1047"/>
      <c r="CV8" s="1048"/>
      <c r="CW8" s="1046">
        <v>10</v>
      </c>
      <c r="CX8" s="1047"/>
      <c r="CY8" s="1047"/>
      <c r="CZ8" s="1047"/>
      <c r="DA8" s="1048"/>
      <c r="DB8" s="1046">
        <v>0</v>
      </c>
      <c r="DC8" s="1047"/>
      <c r="DD8" s="1047"/>
      <c r="DE8" s="1047"/>
      <c r="DF8" s="1048"/>
      <c r="DG8" s="1046">
        <v>0</v>
      </c>
      <c r="DH8" s="1047"/>
      <c r="DI8" s="1047"/>
      <c r="DJ8" s="1047"/>
      <c r="DK8" s="1048"/>
      <c r="DL8" s="1046">
        <v>0</v>
      </c>
      <c r="DM8" s="1047"/>
      <c r="DN8" s="1047"/>
      <c r="DO8" s="1047"/>
      <c r="DP8" s="1048"/>
      <c r="DQ8" s="1046">
        <v>0</v>
      </c>
      <c r="DR8" s="1047"/>
      <c r="DS8" s="1047"/>
      <c r="DT8" s="1047"/>
      <c r="DU8" s="1048"/>
      <c r="DV8" s="1049"/>
      <c r="DW8" s="1050"/>
      <c r="DX8" s="1050"/>
      <c r="DY8" s="1050"/>
      <c r="DZ8" s="1051"/>
      <c r="EA8" s="256"/>
    </row>
    <row r="9" spans="1:131" s="257" customFormat="1" ht="26.25" customHeight="1" x14ac:dyDescent="0.15">
      <c r="A9" s="263">
        <v>3</v>
      </c>
      <c r="B9" s="1088"/>
      <c r="C9" s="1089"/>
      <c r="D9" s="1089"/>
      <c r="E9" s="1089"/>
      <c r="F9" s="1089"/>
      <c r="G9" s="1089"/>
      <c r="H9" s="1089"/>
      <c r="I9" s="1089"/>
      <c r="J9" s="1089"/>
      <c r="K9" s="1089"/>
      <c r="L9" s="1089"/>
      <c r="M9" s="1089"/>
      <c r="N9" s="1089"/>
      <c r="O9" s="1089"/>
      <c r="P9" s="1090"/>
      <c r="Q9" s="1100"/>
      <c r="R9" s="1101"/>
      <c r="S9" s="1101"/>
      <c r="T9" s="1101"/>
      <c r="U9" s="1101"/>
      <c r="V9" s="1101"/>
      <c r="W9" s="1101"/>
      <c r="X9" s="1101"/>
      <c r="Y9" s="1101"/>
      <c r="Z9" s="1101"/>
      <c r="AA9" s="1101"/>
      <c r="AB9" s="1101"/>
      <c r="AC9" s="1101"/>
      <c r="AD9" s="1101"/>
      <c r="AE9" s="1102"/>
      <c r="AF9" s="1094"/>
      <c r="AG9" s="1095"/>
      <c r="AH9" s="1095"/>
      <c r="AI9" s="1095"/>
      <c r="AJ9" s="1096"/>
      <c r="AK9" s="1145"/>
      <c r="AL9" s="1146"/>
      <c r="AM9" s="1146"/>
      <c r="AN9" s="1146"/>
      <c r="AO9" s="1146"/>
      <c r="AP9" s="1146"/>
      <c r="AQ9" s="1146"/>
      <c r="AR9" s="1146"/>
      <c r="AS9" s="1146"/>
      <c r="AT9" s="1146"/>
      <c r="AU9" s="1143"/>
      <c r="AV9" s="1143"/>
      <c r="AW9" s="1143"/>
      <c r="AX9" s="1143"/>
      <c r="AY9" s="1144"/>
      <c r="AZ9" s="254"/>
      <c r="BA9" s="254"/>
      <c r="BB9" s="254"/>
      <c r="BC9" s="254"/>
      <c r="BD9" s="254"/>
      <c r="BE9" s="255"/>
      <c r="BF9" s="255"/>
      <c r="BG9" s="255"/>
      <c r="BH9" s="255"/>
      <c r="BI9" s="255"/>
      <c r="BJ9" s="255"/>
      <c r="BK9" s="255"/>
      <c r="BL9" s="255"/>
      <c r="BM9" s="255"/>
      <c r="BN9" s="255"/>
      <c r="BO9" s="255"/>
      <c r="BP9" s="255"/>
      <c r="BQ9" s="264">
        <v>3</v>
      </c>
      <c r="BR9" s="265" t="s">
        <v>587</v>
      </c>
      <c r="BS9" s="1071" t="s">
        <v>586</v>
      </c>
      <c r="BT9" s="1072"/>
      <c r="BU9" s="1072"/>
      <c r="BV9" s="1072"/>
      <c r="BW9" s="1072"/>
      <c r="BX9" s="1072"/>
      <c r="BY9" s="1072"/>
      <c r="BZ9" s="1072"/>
      <c r="CA9" s="1072"/>
      <c r="CB9" s="1072"/>
      <c r="CC9" s="1072"/>
      <c r="CD9" s="1072"/>
      <c r="CE9" s="1072"/>
      <c r="CF9" s="1072"/>
      <c r="CG9" s="1073"/>
      <c r="CH9" s="1046">
        <v>0</v>
      </c>
      <c r="CI9" s="1047"/>
      <c r="CJ9" s="1047"/>
      <c r="CK9" s="1047"/>
      <c r="CL9" s="1048"/>
      <c r="CM9" s="1046">
        <v>15</v>
      </c>
      <c r="CN9" s="1047"/>
      <c r="CO9" s="1047"/>
      <c r="CP9" s="1047"/>
      <c r="CQ9" s="1048"/>
      <c r="CR9" s="1046">
        <v>5</v>
      </c>
      <c r="CS9" s="1047"/>
      <c r="CT9" s="1047"/>
      <c r="CU9" s="1047"/>
      <c r="CV9" s="1048"/>
      <c r="CW9" s="1046">
        <v>0</v>
      </c>
      <c r="CX9" s="1047"/>
      <c r="CY9" s="1047"/>
      <c r="CZ9" s="1047"/>
      <c r="DA9" s="1048"/>
      <c r="DB9" s="1046">
        <v>0</v>
      </c>
      <c r="DC9" s="1047"/>
      <c r="DD9" s="1047"/>
      <c r="DE9" s="1047"/>
      <c r="DF9" s="1048"/>
      <c r="DG9" s="1046">
        <v>0</v>
      </c>
      <c r="DH9" s="1047"/>
      <c r="DI9" s="1047"/>
      <c r="DJ9" s="1047"/>
      <c r="DK9" s="1048"/>
      <c r="DL9" s="1046">
        <v>0</v>
      </c>
      <c r="DM9" s="1047"/>
      <c r="DN9" s="1047"/>
      <c r="DO9" s="1047"/>
      <c r="DP9" s="1048"/>
      <c r="DQ9" s="1046">
        <v>0</v>
      </c>
      <c r="DR9" s="1047"/>
      <c r="DS9" s="1047"/>
      <c r="DT9" s="1047"/>
      <c r="DU9" s="1048"/>
      <c r="DV9" s="1049"/>
      <c r="DW9" s="1050"/>
      <c r="DX9" s="1050"/>
      <c r="DY9" s="1050"/>
      <c r="DZ9" s="1051"/>
      <c r="EA9" s="256"/>
    </row>
    <row r="10" spans="1:131" s="257" customFormat="1" ht="26.25" customHeight="1" x14ac:dyDescent="0.15">
      <c r="A10" s="263">
        <v>4</v>
      </c>
      <c r="B10" s="1088"/>
      <c r="C10" s="1089"/>
      <c r="D10" s="1089"/>
      <c r="E10" s="1089"/>
      <c r="F10" s="1089"/>
      <c r="G10" s="1089"/>
      <c r="H10" s="1089"/>
      <c r="I10" s="1089"/>
      <c r="J10" s="1089"/>
      <c r="K10" s="1089"/>
      <c r="L10" s="1089"/>
      <c r="M10" s="1089"/>
      <c r="N10" s="1089"/>
      <c r="O10" s="1089"/>
      <c r="P10" s="1090"/>
      <c r="Q10" s="1100"/>
      <c r="R10" s="1101"/>
      <c r="S10" s="1101"/>
      <c r="T10" s="1101"/>
      <c r="U10" s="1101"/>
      <c r="V10" s="1101"/>
      <c r="W10" s="1101"/>
      <c r="X10" s="1101"/>
      <c r="Y10" s="1101"/>
      <c r="Z10" s="1101"/>
      <c r="AA10" s="1101"/>
      <c r="AB10" s="1101"/>
      <c r="AC10" s="1101"/>
      <c r="AD10" s="1101"/>
      <c r="AE10" s="1102"/>
      <c r="AF10" s="1094"/>
      <c r="AG10" s="1095"/>
      <c r="AH10" s="1095"/>
      <c r="AI10" s="1095"/>
      <c r="AJ10" s="1096"/>
      <c r="AK10" s="1145"/>
      <c r="AL10" s="1146"/>
      <c r="AM10" s="1146"/>
      <c r="AN10" s="1146"/>
      <c r="AO10" s="1146"/>
      <c r="AP10" s="1146"/>
      <c r="AQ10" s="1146"/>
      <c r="AR10" s="1146"/>
      <c r="AS10" s="1146"/>
      <c r="AT10" s="1146"/>
      <c r="AU10" s="1143"/>
      <c r="AV10" s="1143"/>
      <c r="AW10" s="1143"/>
      <c r="AX10" s="1143"/>
      <c r="AY10" s="1144"/>
      <c r="AZ10" s="254"/>
      <c r="BA10" s="254"/>
      <c r="BB10" s="254"/>
      <c r="BC10" s="254"/>
      <c r="BD10" s="254"/>
      <c r="BE10" s="255"/>
      <c r="BF10" s="255"/>
      <c r="BG10" s="255"/>
      <c r="BH10" s="255"/>
      <c r="BI10" s="255"/>
      <c r="BJ10" s="255"/>
      <c r="BK10" s="255"/>
      <c r="BL10" s="255"/>
      <c r="BM10" s="255"/>
      <c r="BN10" s="255"/>
      <c r="BO10" s="255"/>
      <c r="BP10" s="255"/>
      <c r="BQ10" s="264">
        <v>4</v>
      </c>
      <c r="BR10" s="265"/>
      <c r="BS10" s="1071"/>
      <c r="BT10" s="1072"/>
      <c r="BU10" s="1072"/>
      <c r="BV10" s="1072"/>
      <c r="BW10" s="1072"/>
      <c r="BX10" s="1072"/>
      <c r="BY10" s="1072"/>
      <c r="BZ10" s="1072"/>
      <c r="CA10" s="1072"/>
      <c r="CB10" s="1072"/>
      <c r="CC10" s="1072"/>
      <c r="CD10" s="1072"/>
      <c r="CE10" s="1072"/>
      <c r="CF10" s="1072"/>
      <c r="CG10" s="1073"/>
      <c r="CH10" s="1046"/>
      <c r="CI10" s="1047"/>
      <c r="CJ10" s="1047"/>
      <c r="CK10" s="1047"/>
      <c r="CL10" s="1048"/>
      <c r="CM10" s="1046"/>
      <c r="CN10" s="1047"/>
      <c r="CO10" s="1047"/>
      <c r="CP10" s="1047"/>
      <c r="CQ10" s="1048"/>
      <c r="CR10" s="1046"/>
      <c r="CS10" s="1047"/>
      <c r="CT10" s="1047"/>
      <c r="CU10" s="1047"/>
      <c r="CV10" s="1048"/>
      <c r="CW10" s="1046"/>
      <c r="CX10" s="1047"/>
      <c r="CY10" s="1047"/>
      <c r="CZ10" s="1047"/>
      <c r="DA10" s="1048"/>
      <c r="DB10" s="1046"/>
      <c r="DC10" s="1047"/>
      <c r="DD10" s="1047"/>
      <c r="DE10" s="1047"/>
      <c r="DF10" s="1048"/>
      <c r="DG10" s="1046"/>
      <c r="DH10" s="1047"/>
      <c r="DI10" s="1047"/>
      <c r="DJ10" s="1047"/>
      <c r="DK10" s="1048"/>
      <c r="DL10" s="1046"/>
      <c r="DM10" s="1047"/>
      <c r="DN10" s="1047"/>
      <c r="DO10" s="1047"/>
      <c r="DP10" s="1048"/>
      <c r="DQ10" s="1046"/>
      <c r="DR10" s="1047"/>
      <c r="DS10" s="1047"/>
      <c r="DT10" s="1047"/>
      <c r="DU10" s="1048"/>
      <c r="DV10" s="1049"/>
      <c r="DW10" s="1050"/>
      <c r="DX10" s="1050"/>
      <c r="DY10" s="1050"/>
      <c r="DZ10" s="1051"/>
      <c r="EA10" s="256"/>
    </row>
    <row r="11" spans="1:131" s="257" customFormat="1" ht="26.25" customHeight="1" x14ac:dyDescent="0.15">
      <c r="A11" s="263">
        <v>5</v>
      </c>
      <c r="B11" s="1088"/>
      <c r="C11" s="1089"/>
      <c r="D11" s="1089"/>
      <c r="E11" s="1089"/>
      <c r="F11" s="1089"/>
      <c r="G11" s="1089"/>
      <c r="H11" s="1089"/>
      <c r="I11" s="1089"/>
      <c r="J11" s="1089"/>
      <c r="K11" s="1089"/>
      <c r="L11" s="1089"/>
      <c r="M11" s="1089"/>
      <c r="N11" s="1089"/>
      <c r="O11" s="1089"/>
      <c r="P11" s="1090"/>
      <c r="Q11" s="1100"/>
      <c r="R11" s="1101"/>
      <c r="S11" s="1101"/>
      <c r="T11" s="1101"/>
      <c r="U11" s="1101"/>
      <c r="V11" s="1101"/>
      <c r="W11" s="1101"/>
      <c r="X11" s="1101"/>
      <c r="Y11" s="1101"/>
      <c r="Z11" s="1101"/>
      <c r="AA11" s="1101"/>
      <c r="AB11" s="1101"/>
      <c r="AC11" s="1101"/>
      <c r="AD11" s="1101"/>
      <c r="AE11" s="1102"/>
      <c r="AF11" s="1094"/>
      <c r="AG11" s="1095"/>
      <c r="AH11" s="1095"/>
      <c r="AI11" s="1095"/>
      <c r="AJ11" s="1096"/>
      <c r="AK11" s="1145"/>
      <c r="AL11" s="1146"/>
      <c r="AM11" s="1146"/>
      <c r="AN11" s="1146"/>
      <c r="AO11" s="1146"/>
      <c r="AP11" s="1146"/>
      <c r="AQ11" s="1146"/>
      <c r="AR11" s="1146"/>
      <c r="AS11" s="1146"/>
      <c r="AT11" s="1146"/>
      <c r="AU11" s="1143"/>
      <c r="AV11" s="1143"/>
      <c r="AW11" s="1143"/>
      <c r="AX11" s="1143"/>
      <c r="AY11" s="1144"/>
      <c r="AZ11" s="254"/>
      <c r="BA11" s="254"/>
      <c r="BB11" s="254"/>
      <c r="BC11" s="254"/>
      <c r="BD11" s="254"/>
      <c r="BE11" s="255"/>
      <c r="BF11" s="255"/>
      <c r="BG11" s="255"/>
      <c r="BH11" s="255"/>
      <c r="BI11" s="255"/>
      <c r="BJ11" s="255"/>
      <c r="BK11" s="255"/>
      <c r="BL11" s="255"/>
      <c r="BM11" s="255"/>
      <c r="BN11" s="255"/>
      <c r="BO11" s="255"/>
      <c r="BP11" s="255"/>
      <c r="BQ11" s="264">
        <v>5</v>
      </c>
      <c r="BR11" s="265"/>
      <c r="BS11" s="1071"/>
      <c r="BT11" s="1072"/>
      <c r="BU11" s="1072"/>
      <c r="BV11" s="1072"/>
      <c r="BW11" s="1072"/>
      <c r="BX11" s="1072"/>
      <c r="BY11" s="1072"/>
      <c r="BZ11" s="1072"/>
      <c r="CA11" s="1072"/>
      <c r="CB11" s="1072"/>
      <c r="CC11" s="1072"/>
      <c r="CD11" s="1072"/>
      <c r="CE11" s="1072"/>
      <c r="CF11" s="1072"/>
      <c r="CG11" s="1073"/>
      <c r="CH11" s="1046"/>
      <c r="CI11" s="1047"/>
      <c r="CJ11" s="1047"/>
      <c r="CK11" s="1047"/>
      <c r="CL11" s="1048"/>
      <c r="CM11" s="1046"/>
      <c r="CN11" s="1047"/>
      <c r="CO11" s="1047"/>
      <c r="CP11" s="1047"/>
      <c r="CQ11" s="1048"/>
      <c r="CR11" s="1046"/>
      <c r="CS11" s="1047"/>
      <c r="CT11" s="1047"/>
      <c r="CU11" s="1047"/>
      <c r="CV11" s="1048"/>
      <c r="CW11" s="1046"/>
      <c r="CX11" s="1047"/>
      <c r="CY11" s="1047"/>
      <c r="CZ11" s="1047"/>
      <c r="DA11" s="1048"/>
      <c r="DB11" s="1046"/>
      <c r="DC11" s="1047"/>
      <c r="DD11" s="1047"/>
      <c r="DE11" s="1047"/>
      <c r="DF11" s="1048"/>
      <c r="DG11" s="1046"/>
      <c r="DH11" s="1047"/>
      <c r="DI11" s="1047"/>
      <c r="DJ11" s="1047"/>
      <c r="DK11" s="1048"/>
      <c r="DL11" s="1046"/>
      <c r="DM11" s="1047"/>
      <c r="DN11" s="1047"/>
      <c r="DO11" s="1047"/>
      <c r="DP11" s="1048"/>
      <c r="DQ11" s="1046"/>
      <c r="DR11" s="1047"/>
      <c r="DS11" s="1047"/>
      <c r="DT11" s="1047"/>
      <c r="DU11" s="1048"/>
      <c r="DV11" s="1049"/>
      <c r="DW11" s="1050"/>
      <c r="DX11" s="1050"/>
      <c r="DY11" s="1050"/>
      <c r="DZ11" s="1051"/>
      <c r="EA11" s="256"/>
    </row>
    <row r="12" spans="1:131" s="257" customFormat="1" ht="26.25" customHeight="1" x14ac:dyDescent="0.15">
      <c r="A12" s="263">
        <v>6</v>
      </c>
      <c r="B12" s="1088"/>
      <c r="C12" s="1089"/>
      <c r="D12" s="1089"/>
      <c r="E12" s="1089"/>
      <c r="F12" s="1089"/>
      <c r="G12" s="1089"/>
      <c r="H12" s="1089"/>
      <c r="I12" s="1089"/>
      <c r="J12" s="1089"/>
      <c r="K12" s="1089"/>
      <c r="L12" s="1089"/>
      <c r="M12" s="1089"/>
      <c r="N12" s="1089"/>
      <c r="O12" s="1089"/>
      <c r="P12" s="1090"/>
      <c r="Q12" s="1100"/>
      <c r="R12" s="1101"/>
      <c r="S12" s="1101"/>
      <c r="T12" s="1101"/>
      <c r="U12" s="1101"/>
      <c r="V12" s="1101"/>
      <c r="W12" s="1101"/>
      <c r="X12" s="1101"/>
      <c r="Y12" s="1101"/>
      <c r="Z12" s="1101"/>
      <c r="AA12" s="1101"/>
      <c r="AB12" s="1101"/>
      <c r="AC12" s="1101"/>
      <c r="AD12" s="1101"/>
      <c r="AE12" s="1102"/>
      <c r="AF12" s="1094"/>
      <c r="AG12" s="1095"/>
      <c r="AH12" s="1095"/>
      <c r="AI12" s="1095"/>
      <c r="AJ12" s="1096"/>
      <c r="AK12" s="1145"/>
      <c r="AL12" s="1146"/>
      <c r="AM12" s="1146"/>
      <c r="AN12" s="1146"/>
      <c r="AO12" s="1146"/>
      <c r="AP12" s="1146"/>
      <c r="AQ12" s="1146"/>
      <c r="AR12" s="1146"/>
      <c r="AS12" s="1146"/>
      <c r="AT12" s="1146"/>
      <c r="AU12" s="1143"/>
      <c r="AV12" s="1143"/>
      <c r="AW12" s="1143"/>
      <c r="AX12" s="1143"/>
      <c r="AY12" s="1144"/>
      <c r="AZ12" s="254"/>
      <c r="BA12" s="254"/>
      <c r="BB12" s="254"/>
      <c r="BC12" s="254"/>
      <c r="BD12" s="254"/>
      <c r="BE12" s="255"/>
      <c r="BF12" s="255"/>
      <c r="BG12" s="255"/>
      <c r="BH12" s="255"/>
      <c r="BI12" s="255"/>
      <c r="BJ12" s="255"/>
      <c r="BK12" s="255"/>
      <c r="BL12" s="255"/>
      <c r="BM12" s="255"/>
      <c r="BN12" s="255"/>
      <c r="BO12" s="255"/>
      <c r="BP12" s="255"/>
      <c r="BQ12" s="264">
        <v>6</v>
      </c>
      <c r="BR12" s="265"/>
      <c r="BS12" s="1071"/>
      <c r="BT12" s="1072"/>
      <c r="BU12" s="1072"/>
      <c r="BV12" s="1072"/>
      <c r="BW12" s="1072"/>
      <c r="BX12" s="1072"/>
      <c r="BY12" s="1072"/>
      <c r="BZ12" s="1072"/>
      <c r="CA12" s="1072"/>
      <c r="CB12" s="1072"/>
      <c r="CC12" s="1072"/>
      <c r="CD12" s="1072"/>
      <c r="CE12" s="1072"/>
      <c r="CF12" s="1072"/>
      <c r="CG12" s="1073"/>
      <c r="CH12" s="1046"/>
      <c r="CI12" s="1047"/>
      <c r="CJ12" s="1047"/>
      <c r="CK12" s="1047"/>
      <c r="CL12" s="1048"/>
      <c r="CM12" s="1046"/>
      <c r="CN12" s="1047"/>
      <c r="CO12" s="1047"/>
      <c r="CP12" s="1047"/>
      <c r="CQ12" s="1048"/>
      <c r="CR12" s="1046"/>
      <c r="CS12" s="1047"/>
      <c r="CT12" s="1047"/>
      <c r="CU12" s="1047"/>
      <c r="CV12" s="1048"/>
      <c r="CW12" s="1046"/>
      <c r="CX12" s="1047"/>
      <c r="CY12" s="1047"/>
      <c r="CZ12" s="1047"/>
      <c r="DA12" s="1048"/>
      <c r="DB12" s="1046"/>
      <c r="DC12" s="1047"/>
      <c r="DD12" s="1047"/>
      <c r="DE12" s="1047"/>
      <c r="DF12" s="1048"/>
      <c r="DG12" s="1046"/>
      <c r="DH12" s="1047"/>
      <c r="DI12" s="1047"/>
      <c r="DJ12" s="1047"/>
      <c r="DK12" s="1048"/>
      <c r="DL12" s="1046"/>
      <c r="DM12" s="1047"/>
      <c r="DN12" s="1047"/>
      <c r="DO12" s="1047"/>
      <c r="DP12" s="1048"/>
      <c r="DQ12" s="1046"/>
      <c r="DR12" s="1047"/>
      <c r="DS12" s="1047"/>
      <c r="DT12" s="1047"/>
      <c r="DU12" s="1048"/>
      <c r="DV12" s="1049"/>
      <c r="DW12" s="1050"/>
      <c r="DX12" s="1050"/>
      <c r="DY12" s="1050"/>
      <c r="DZ12" s="1051"/>
      <c r="EA12" s="256"/>
    </row>
    <row r="13" spans="1:131" s="257" customFormat="1" ht="26.25" customHeight="1" x14ac:dyDescent="0.15">
      <c r="A13" s="263">
        <v>7</v>
      </c>
      <c r="B13" s="1088"/>
      <c r="C13" s="1089"/>
      <c r="D13" s="1089"/>
      <c r="E13" s="1089"/>
      <c r="F13" s="1089"/>
      <c r="G13" s="1089"/>
      <c r="H13" s="1089"/>
      <c r="I13" s="1089"/>
      <c r="J13" s="1089"/>
      <c r="K13" s="1089"/>
      <c r="L13" s="1089"/>
      <c r="M13" s="1089"/>
      <c r="N13" s="1089"/>
      <c r="O13" s="1089"/>
      <c r="P13" s="1090"/>
      <c r="Q13" s="1100"/>
      <c r="R13" s="1101"/>
      <c r="S13" s="1101"/>
      <c r="T13" s="1101"/>
      <c r="U13" s="1101"/>
      <c r="V13" s="1101"/>
      <c r="W13" s="1101"/>
      <c r="X13" s="1101"/>
      <c r="Y13" s="1101"/>
      <c r="Z13" s="1101"/>
      <c r="AA13" s="1101"/>
      <c r="AB13" s="1101"/>
      <c r="AC13" s="1101"/>
      <c r="AD13" s="1101"/>
      <c r="AE13" s="1102"/>
      <c r="AF13" s="1094"/>
      <c r="AG13" s="1095"/>
      <c r="AH13" s="1095"/>
      <c r="AI13" s="1095"/>
      <c r="AJ13" s="1096"/>
      <c r="AK13" s="1145"/>
      <c r="AL13" s="1146"/>
      <c r="AM13" s="1146"/>
      <c r="AN13" s="1146"/>
      <c r="AO13" s="1146"/>
      <c r="AP13" s="1146"/>
      <c r="AQ13" s="1146"/>
      <c r="AR13" s="1146"/>
      <c r="AS13" s="1146"/>
      <c r="AT13" s="1146"/>
      <c r="AU13" s="1143"/>
      <c r="AV13" s="1143"/>
      <c r="AW13" s="1143"/>
      <c r="AX13" s="1143"/>
      <c r="AY13" s="1144"/>
      <c r="AZ13" s="254"/>
      <c r="BA13" s="254"/>
      <c r="BB13" s="254"/>
      <c r="BC13" s="254"/>
      <c r="BD13" s="254"/>
      <c r="BE13" s="255"/>
      <c r="BF13" s="255"/>
      <c r="BG13" s="255"/>
      <c r="BH13" s="255"/>
      <c r="BI13" s="255"/>
      <c r="BJ13" s="255"/>
      <c r="BK13" s="255"/>
      <c r="BL13" s="255"/>
      <c r="BM13" s="255"/>
      <c r="BN13" s="255"/>
      <c r="BO13" s="255"/>
      <c r="BP13" s="255"/>
      <c r="BQ13" s="264">
        <v>7</v>
      </c>
      <c r="BR13" s="265"/>
      <c r="BS13" s="1071"/>
      <c r="BT13" s="1072"/>
      <c r="BU13" s="1072"/>
      <c r="BV13" s="1072"/>
      <c r="BW13" s="1072"/>
      <c r="BX13" s="1072"/>
      <c r="BY13" s="1072"/>
      <c r="BZ13" s="1072"/>
      <c r="CA13" s="1072"/>
      <c r="CB13" s="1072"/>
      <c r="CC13" s="1072"/>
      <c r="CD13" s="1072"/>
      <c r="CE13" s="1072"/>
      <c r="CF13" s="1072"/>
      <c r="CG13" s="1073"/>
      <c r="CH13" s="1046"/>
      <c r="CI13" s="1047"/>
      <c r="CJ13" s="1047"/>
      <c r="CK13" s="1047"/>
      <c r="CL13" s="1048"/>
      <c r="CM13" s="1046"/>
      <c r="CN13" s="1047"/>
      <c r="CO13" s="1047"/>
      <c r="CP13" s="1047"/>
      <c r="CQ13" s="1048"/>
      <c r="CR13" s="1046"/>
      <c r="CS13" s="1047"/>
      <c r="CT13" s="1047"/>
      <c r="CU13" s="1047"/>
      <c r="CV13" s="1048"/>
      <c r="CW13" s="1046"/>
      <c r="CX13" s="1047"/>
      <c r="CY13" s="1047"/>
      <c r="CZ13" s="1047"/>
      <c r="DA13" s="1048"/>
      <c r="DB13" s="1046"/>
      <c r="DC13" s="1047"/>
      <c r="DD13" s="1047"/>
      <c r="DE13" s="1047"/>
      <c r="DF13" s="1048"/>
      <c r="DG13" s="1046"/>
      <c r="DH13" s="1047"/>
      <c r="DI13" s="1047"/>
      <c r="DJ13" s="1047"/>
      <c r="DK13" s="1048"/>
      <c r="DL13" s="1046"/>
      <c r="DM13" s="1047"/>
      <c r="DN13" s="1047"/>
      <c r="DO13" s="1047"/>
      <c r="DP13" s="1048"/>
      <c r="DQ13" s="1046"/>
      <c r="DR13" s="1047"/>
      <c r="DS13" s="1047"/>
      <c r="DT13" s="1047"/>
      <c r="DU13" s="1048"/>
      <c r="DV13" s="1049"/>
      <c r="DW13" s="1050"/>
      <c r="DX13" s="1050"/>
      <c r="DY13" s="1050"/>
      <c r="DZ13" s="1051"/>
      <c r="EA13" s="256"/>
    </row>
    <row r="14" spans="1:131" s="257" customFormat="1" ht="26.25" customHeight="1" x14ac:dyDescent="0.15">
      <c r="A14" s="263">
        <v>8</v>
      </c>
      <c r="B14" s="1088"/>
      <c r="C14" s="1089"/>
      <c r="D14" s="1089"/>
      <c r="E14" s="1089"/>
      <c r="F14" s="1089"/>
      <c r="G14" s="1089"/>
      <c r="H14" s="1089"/>
      <c r="I14" s="1089"/>
      <c r="J14" s="1089"/>
      <c r="K14" s="1089"/>
      <c r="L14" s="1089"/>
      <c r="M14" s="1089"/>
      <c r="N14" s="1089"/>
      <c r="O14" s="1089"/>
      <c r="P14" s="1090"/>
      <c r="Q14" s="1100"/>
      <c r="R14" s="1101"/>
      <c r="S14" s="1101"/>
      <c r="T14" s="1101"/>
      <c r="U14" s="1101"/>
      <c r="V14" s="1101"/>
      <c r="W14" s="1101"/>
      <c r="X14" s="1101"/>
      <c r="Y14" s="1101"/>
      <c r="Z14" s="1101"/>
      <c r="AA14" s="1101"/>
      <c r="AB14" s="1101"/>
      <c r="AC14" s="1101"/>
      <c r="AD14" s="1101"/>
      <c r="AE14" s="1102"/>
      <c r="AF14" s="1094"/>
      <c r="AG14" s="1095"/>
      <c r="AH14" s="1095"/>
      <c r="AI14" s="1095"/>
      <c r="AJ14" s="1096"/>
      <c r="AK14" s="1145"/>
      <c r="AL14" s="1146"/>
      <c r="AM14" s="1146"/>
      <c r="AN14" s="1146"/>
      <c r="AO14" s="1146"/>
      <c r="AP14" s="1146"/>
      <c r="AQ14" s="1146"/>
      <c r="AR14" s="1146"/>
      <c r="AS14" s="1146"/>
      <c r="AT14" s="1146"/>
      <c r="AU14" s="1143"/>
      <c r="AV14" s="1143"/>
      <c r="AW14" s="1143"/>
      <c r="AX14" s="1143"/>
      <c r="AY14" s="1144"/>
      <c r="AZ14" s="254"/>
      <c r="BA14" s="254"/>
      <c r="BB14" s="254"/>
      <c r="BC14" s="254"/>
      <c r="BD14" s="254"/>
      <c r="BE14" s="255"/>
      <c r="BF14" s="255"/>
      <c r="BG14" s="255"/>
      <c r="BH14" s="255"/>
      <c r="BI14" s="255"/>
      <c r="BJ14" s="255"/>
      <c r="BK14" s="255"/>
      <c r="BL14" s="255"/>
      <c r="BM14" s="255"/>
      <c r="BN14" s="255"/>
      <c r="BO14" s="255"/>
      <c r="BP14" s="255"/>
      <c r="BQ14" s="264">
        <v>8</v>
      </c>
      <c r="BR14" s="265"/>
      <c r="BS14" s="1071"/>
      <c r="BT14" s="1072"/>
      <c r="BU14" s="1072"/>
      <c r="BV14" s="1072"/>
      <c r="BW14" s="1072"/>
      <c r="BX14" s="1072"/>
      <c r="BY14" s="1072"/>
      <c r="BZ14" s="1072"/>
      <c r="CA14" s="1072"/>
      <c r="CB14" s="1072"/>
      <c r="CC14" s="1072"/>
      <c r="CD14" s="1072"/>
      <c r="CE14" s="1072"/>
      <c r="CF14" s="1072"/>
      <c r="CG14" s="1073"/>
      <c r="CH14" s="1046"/>
      <c r="CI14" s="1047"/>
      <c r="CJ14" s="1047"/>
      <c r="CK14" s="1047"/>
      <c r="CL14" s="1048"/>
      <c r="CM14" s="1046"/>
      <c r="CN14" s="1047"/>
      <c r="CO14" s="1047"/>
      <c r="CP14" s="1047"/>
      <c r="CQ14" s="1048"/>
      <c r="CR14" s="1046"/>
      <c r="CS14" s="1047"/>
      <c r="CT14" s="1047"/>
      <c r="CU14" s="1047"/>
      <c r="CV14" s="1048"/>
      <c r="CW14" s="1046"/>
      <c r="CX14" s="1047"/>
      <c r="CY14" s="1047"/>
      <c r="CZ14" s="1047"/>
      <c r="DA14" s="1048"/>
      <c r="DB14" s="1046"/>
      <c r="DC14" s="1047"/>
      <c r="DD14" s="1047"/>
      <c r="DE14" s="1047"/>
      <c r="DF14" s="1048"/>
      <c r="DG14" s="1046"/>
      <c r="DH14" s="1047"/>
      <c r="DI14" s="1047"/>
      <c r="DJ14" s="1047"/>
      <c r="DK14" s="1048"/>
      <c r="DL14" s="1046"/>
      <c r="DM14" s="1047"/>
      <c r="DN14" s="1047"/>
      <c r="DO14" s="1047"/>
      <c r="DP14" s="1048"/>
      <c r="DQ14" s="1046"/>
      <c r="DR14" s="1047"/>
      <c r="DS14" s="1047"/>
      <c r="DT14" s="1047"/>
      <c r="DU14" s="1048"/>
      <c r="DV14" s="1049"/>
      <c r="DW14" s="1050"/>
      <c r="DX14" s="1050"/>
      <c r="DY14" s="1050"/>
      <c r="DZ14" s="1051"/>
      <c r="EA14" s="256"/>
    </row>
    <row r="15" spans="1:131" s="257" customFormat="1" ht="26.25" customHeight="1" x14ac:dyDescent="0.15">
      <c r="A15" s="263">
        <v>9</v>
      </c>
      <c r="B15" s="1088"/>
      <c r="C15" s="1089"/>
      <c r="D15" s="1089"/>
      <c r="E15" s="1089"/>
      <c r="F15" s="1089"/>
      <c r="G15" s="1089"/>
      <c r="H15" s="1089"/>
      <c r="I15" s="1089"/>
      <c r="J15" s="1089"/>
      <c r="K15" s="1089"/>
      <c r="L15" s="1089"/>
      <c r="M15" s="1089"/>
      <c r="N15" s="1089"/>
      <c r="O15" s="1089"/>
      <c r="P15" s="1090"/>
      <c r="Q15" s="1100"/>
      <c r="R15" s="1101"/>
      <c r="S15" s="1101"/>
      <c r="T15" s="1101"/>
      <c r="U15" s="1101"/>
      <c r="V15" s="1101"/>
      <c r="W15" s="1101"/>
      <c r="X15" s="1101"/>
      <c r="Y15" s="1101"/>
      <c r="Z15" s="1101"/>
      <c r="AA15" s="1101"/>
      <c r="AB15" s="1101"/>
      <c r="AC15" s="1101"/>
      <c r="AD15" s="1101"/>
      <c r="AE15" s="1102"/>
      <c r="AF15" s="1094"/>
      <c r="AG15" s="1095"/>
      <c r="AH15" s="1095"/>
      <c r="AI15" s="1095"/>
      <c r="AJ15" s="1096"/>
      <c r="AK15" s="1145"/>
      <c r="AL15" s="1146"/>
      <c r="AM15" s="1146"/>
      <c r="AN15" s="1146"/>
      <c r="AO15" s="1146"/>
      <c r="AP15" s="1146"/>
      <c r="AQ15" s="1146"/>
      <c r="AR15" s="1146"/>
      <c r="AS15" s="1146"/>
      <c r="AT15" s="1146"/>
      <c r="AU15" s="1143"/>
      <c r="AV15" s="1143"/>
      <c r="AW15" s="1143"/>
      <c r="AX15" s="1143"/>
      <c r="AY15" s="1144"/>
      <c r="AZ15" s="254"/>
      <c r="BA15" s="254"/>
      <c r="BB15" s="254"/>
      <c r="BC15" s="254"/>
      <c r="BD15" s="254"/>
      <c r="BE15" s="255"/>
      <c r="BF15" s="255"/>
      <c r="BG15" s="255"/>
      <c r="BH15" s="255"/>
      <c r="BI15" s="255"/>
      <c r="BJ15" s="255"/>
      <c r="BK15" s="255"/>
      <c r="BL15" s="255"/>
      <c r="BM15" s="255"/>
      <c r="BN15" s="255"/>
      <c r="BO15" s="255"/>
      <c r="BP15" s="255"/>
      <c r="BQ15" s="264">
        <v>9</v>
      </c>
      <c r="BR15" s="265"/>
      <c r="BS15" s="1071"/>
      <c r="BT15" s="1072"/>
      <c r="BU15" s="1072"/>
      <c r="BV15" s="1072"/>
      <c r="BW15" s="1072"/>
      <c r="BX15" s="1072"/>
      <c r="BY15" s="1072"/>
      <c r="BZ15" s="1072"/>
      <c r="CA15" s="1072"/>
      <c r="CB15" s="1072"/>
      <c r="CC15" s="1072"/>
      <c r="CD15" s="1072"/>
      <c r="CE15" s="1072"/>
      <c r="CF15" s="1072"/>
      <c r="CG15" s="1073"/>
      <c r="CH15" s="1046"/>
      <c r="CI15" s="1047"/>
      <c r="CJ15" s="1047"/>
      <c r="CK15" s="1047"/>
      <c r="CL15" s="1048"/>
      <c r="CM15" s="1046"/>
      <c r="CN15" s="1047"/>
      <c r="CO15" s="1047"/>
      <c r="CP15" s="1047"/>
      <c r="CQ15" s="1048"/>
      <c r="CR15" s="1046"/>
      <c r="CS15" s="1047"/>
      <c r="CT15" s="1047"/>
      <c r="CU15" s="1047"/>
      <c r="CV15" s="1048"/>
      <c r="CW15" s="1046"/>
      <c r="CX15" s="1047"/>
      <c r="CY15" s="1047"/>
      <c r="CZ15" s="1047"/>
      <c r="DA15" s="1048"/>
      <c r="DB15" s="1046"/>
      <c r="DC15" s="1047"/>
      <c r="DD15" s="1047"/>
      <c r="DE15" s="1047"/>
      <c r="DF15" s="1048"/>
      <c r="DG15" s="1046"/>
      <c r="DH15" s="1047"/>
      <c r="DI15" s="1047"/>
      <c r="DJ15" s="1047"/>
      <c r="DK15" s="1048"/>
      <c r="DL15" s="1046"/>
      <c r="DM15" s="1047"/>
      <c r="DN15" s="1047"/>
      <c r="DO15" s="1047"/>
      <c r="DP15" s="1048"/>
      <c r="DQ15" s="1046"/>
      <c r="DR15" s="1047"/>
      <c r="DS15" s="1047"/>
      <c r="DT15" s="1047"/>
      <c r="DU15" s="1048"/>
      <c r="DV15" s="1049"/>
      <c r="DW15" s="1050"/>
      <c r="DX15" s="1050"/>
      <c r="DY15" s="1050"/>
      <c r="DZ15" s="1051"/>
      <c r="EA15" s="256"/>
    </row>
    <row r="16" spans="1:131" s="257" customFormat="1" ht="26.25" customHeight="1" x14ac:dyDescent="0.15">
      <c r="A16" s="263">
        <v>10</v>
      </c>
      <c r="B16" s="1088"/>
      <c r="C16" s="1089"/>
      <c r="D16" s="1089"/>
      <c r="E16" s="1089"/>
      <c r="F16" s="1089"/>
      <c r="G16" s="1089"/>
      <c r="H16" s="1089"/>
      <c r="I16" s="1089"/>
      <c r="J16" s="1089"/>
      <c r="K16" s="1089"/>
      <c r="L16" s="1089"/>
      <c r="M16" s="1089"/>
      <c r="N16" s="1089"/>
      <c r="O16" s="1089"/>
      <c r="P16" s="1090"/>
      <c r="Q16" s="1100"/>
      <c r="R16" s="1101"/>
      <c r="S16" s="1101"/>
      <c r="T16" s="1101"/>
      <c r="U16" s="1101"/>
      <c r="V16" s="1101"/>
      <c r="W16" s="1101"/>
      <c r="X16" s="1101"/>
      <c r="Y16" s="1101"/>
      <c r="Z16" s="1101"/>
      <c r="AA16" s="1101"/>
      <c r="AB16" s="1101"/>
      <c r="AC16" s="1101"/>
      <c r="AD16" s="1101"/>
      <c r="AE16" s="1102"/>
      <c r="AF16" s="1094"/>
      <c r="AG16" s="1095"/>
      <c r="AH16" s="1095"/>
      <c r="AI16" s="1095"/>
      <c r="AJ16" s="1096"/>
      <c r="AK16" s="1145"/>
      <c r="AL16" s="1146"/>
      <c r="AM16" s="1146"/>
      <c r="AN16" s="1146"/>
      <c r="AO16" s="1146"/>
      <c r="AP16" s="1146"/>
      <c r="AQ16" s="1146"/>
      <c r="AR16" s="1146"/>
      <c r="AS16" s="1146"/>
      <c r="AT16" s="1146"/>
      <c r="AU16" s="1143"/>
      <c r="AV16" s="1143"/>
      <c r="AW16" s="1143"/>
      <c r="AX16" s="1143"/>
      <c r="AY16" s="1144"/>
      <c r="AZ16" s="254"/>
      <c r="BA16" s="254"/>
      <c r="BB16" s="254"/>
      <c r="BC16" s="254"/>
      <c r="BD16" s="254"/>
      <c r="BE16" s="255"/>
      <c r="BF16" s="255"/>
      <c r="BG16" s="255"/>
      <c r="BH16" s="255"/>
      <c r="BI16" s="255"/>
      <c r="BJ16" s="255"/>
      <c r="BK16" s="255"/>
      <c r="BL16" s="255"/>
      <c r="BM16" s="255"/>
      <c r="BN16" s="255"/>
      <c r="BO16" s="255"/>
      <c r="BP16" s="255"/>
      <c r="BQ16" s="264">
        <v>10</v>
      </c>
      <c r="BR16" s="265"/>
      <c r="BS16" s="1071"/>
      <c r="BT16" s="1072"/>
      <c r="BU16" s="1072"/>
      <c r="BV16" s="1072"/>
      <c r="BW16" s="1072"/>
      <c r="BX16" s="1072"/>
      <c r="BY16" s="1072"/>
      <c r="BZ16" s="1072"/>
      <c r="CA16" s="1072"/>
      <c r="CB16" s="1072"/>
      <c r="CC16" s="1072"/>
      <c r="CD16" s="1072"/>
      <c r="CE16" s="1072"/>
      <c r="CF16" s="1072"/>
      <c r="CG16" s="1073"/>
      <c r="CH16" s="1046"/>
      <c r="CI16" s="1047"/>
      <c r="CJ16" s="1047"/>
      <c r="CK16" s="1047"/>
      <c r="CL16" s="1048"/>
      <c r="CM16" s="1046"/>
      <c r="CN16" s="1047"/>
      <c r="CO16" s="1047"/>
      <c r="CP16" s="1047"/>
      <c r="CQ16" s="1048"/>
      <c r="CR16" s="1046"/>
      <c r="CS16" s="1047"/>
      <c r="CT16" s="1047"/>
      <c r="CU16" s="1047"/>
      <c r="CV16" s="1048"/>
      <c r="CW16" s="1046"/>
      <c r="CX16" s="1047"/>
      <c r="CY16" s="1047"/>
      <c r="CZ16" s="1047"/>
      <c r="DA16" s="1048"/>
      <c r="DB16" s="1046"/>
      <c r="DC16" s="1047"/>
      <c r="DD16" s="1047"/>
      <c r="DE16" s="1047"/>
      <c r="DF16" s="1048"/>
      <c r="DG16" s="1046"/>
      <c r="DH16" s="1047"/>
      <c r="DI16" s="1047"/>
      <c r="DJ16" s="1047"/>
      <c r="DK16" s="1048"/>
      <c r="DL16" s="1046"/>
      <c r="DM16" s="1047"/>
      <c r="DN16" s="1047"/>
      <c r="DO16" s="1047"/>
      <c r="DP16" s="1048"/>
      <c r="DQ16" s="1046"/>
      <c r="DR16" s="1047"/>
      <c r="DS16" s="1047"/>
      <c r="DT16" s="1047"/>
      <c r="DU16" s="1048"/>
      <c r="DV16" s="1049"/>
      <c r="DW16" s="1050"/>
      <c r="DX16" s="1050"/>
      <c r="DY16" s="1050"/>
      <c r="DZ16" s="1051"/>
      <c r="EA16" s="256"/>
    </row>
    <row r="17" spans="1:131" s="257" customFormat="1" ht="26.25" customHeight="1" x14ac:dyDescent="0.15">
      <c r="A17" s="263">
        <v>11</v>
      </c>
      <c r="B17" s="1088"/>
      <c r="C17" s="1089"/>
      <c r="D17" s="1089"/>
      <c r="E17" s="1089"/>
      <c r="F17" s="1089"/>
      <c r="G17" s="1089"/>
      <c r="H17" s="1089"/>
      <c r="I17" s="1089"/>
      <c r="J17" s="1089"/>
      <c r="K17" s="1089"/>
      <c r="L17" s="1089"/>
      <c r="M17" s="1089"/>
      <c r="N17" s="1089"/>
      <c r="O17" s="1089"/>
      <c r="P17" s="1090"/>
      <c r="Q17" s="1100"/>
      <c r="R17" s="1101"/>
      <c r="S17" s="1101"/>
      <c r="T17" s="1101"/>
      <c r="U17" s="1101"/>
      <c r="V17" s="1101"/>
      <c r="W17" s="1101"/>
      <c r="X17" s="1101"/>
      <c r="Y17" s="1101"/>
      <c r="Z17" s="1101"/>
      <c r="AA17" s="1101"/>
      <c r="AB17" s="1101"/>
      <c r="AC17" s="1101"/>
      <c r="AD17" s="1101"/>
      <c r="AE17" s="1102"/>
      <c r="AF17" s="1094"/>
      <c r="AG17" s="1095"/>
      <c r="AH17" s="1095"/>
      <c r="AI17" s="1095"/>
      <c r="AJ17" s="1096"/>
      <c r="AK17" s="1145"/>
      <c r="AL17" s="1146"/>
      <c r="AM17" s="1146"/>
      <c r="AN17" s="1146"/>
      <c r="AO17" s="1146"/>
      <c r="AP17" s="1146"/>
      <c r="AQ17" s="1146"/>
      <c r="AR17" s="1146"/>
      <c r="AS17" s="1146"/>
      <c r="AT17" s="1146"/>
      <c r="AU17" s="1143"/>
      <c r="AV17" s="1143"/>
      <c r="AW17" s="1143"/>
      <c r="AX17" s="1143"/>
      <c r="AY17" s="1144"/>
      <c r="AZ17" s="254"/>
      <c r="BA17" s="254"/>
      <c r="BB17" s="254"/>
      <c r="BC17" s="254"/>
      <c r="BD17" s="254"/>
      <c r="BE17" s="255"/>
      <c r="BF17" s="255"/>
      <c r="BG17" s="255"/>
      <c r="BH17" s="255"/>
      <c r="BI17" s="255"/>
      <c r="BJ17" s="255"/>
      <c r="BK17" s="255"/>
      <c r="BL17" s="255"/>
      <c r="BM17" s="255"/>
      <c r="BN17" s="255"/>
      <c r="BO17" s="255"/>
      <c r="BP17" s="255"/>
      <c r="BQ17" s="264">
        <v>11</v>
      </c>
      <c r="BR17" s="265"/>
      <c r="BS17" s="1071"/>
      <c r="BT17" s="1072"/>
      <c r="BU17" s="1072"/>
      <c r="BV17" s="1072"/>
      <c r="BW17" s="1072"/>
      <c r="BX17" s="1072"/>
      <c r="BY17" s="1072"/>
      <c r="BZ17" s="1072"/>
      <c r="CA17" s="1072"/>
      <c r="CB17" s="1072"/>
      <c r="CC17" s="1072"/>
      <c r="CD17" s="1072"/>
      <c r="CE17" s="1072"/>
      <c r="CF17" s="1072"/>
      <c r="CG17" s="1073"/>
      <c r="CH17" s="1046"/>
      <c r="CI17" s="1047"/>
      <c r="CJ17" s="1047"/>
      <c r="CK17" s="1047"/>
      <c r="CL17" s="1048"/>
      <c r="CM17" s="1046"/>
      <c r="CN17" s="1047"/>
      <c r="CO17" s="1047"/>
      <c r="CP17" s="1047"/>
      <c r="CQ17" s="1048"/>
      <c r="CR17" s="1046"/>
      <c r="CS17" s="1047"/>
      <c r="CT17" s="1047"/>
      <c r="CU17" s="1047"/>
      <c r="CV17" s="1048"/>
      <c r="CW17" s="1046"/>
      <c r="CX17" s="1047"/>
      <c r="CY17" s="1047"/>
      <c r="CZ17" s="1047"/>
      <c r="DA17" s="1048"/>
      <c r="DB17" s="1046"/>
      <c r="DC17" s="1047"/>
      <c r="DD17" s="1047"/>
      <c r="DE17" s="1047"/>
      <c r="DF17" s="1048"/>
      <c r="DG17" s="1046"/>
      <c r="DH17" s="1047"/>
      <c r="DI17" s="1047"/>
      <c r="DJ17" s="1047"/>
      <c r="DK17" s="1048"/>
      <c r="DL17" s="1046"/>
      <c r="DM17" s="1047"/>
      <c r="DN17" s="1047"/>
      <c r="DO17" s="1047"/>
      <c r="DP17" s="1048"/>
      <c r="DQ17" s="1046"/>
      <c r="DR17" s="1047"/>
      <c r="DS17" s="1047"/>
      <c r="DT17" s="1047"/>
      <c r="DU17" s="1048"/>
      <c r="DV17" s="1049"/>
      <c r="DW17" s="1050"/>
      <c r="DX17" s="1050"/>
      <c r="DY17" s="1050"/>
      <c r="DZ17" s="1051"/>
      <c r="EA17" s="256"/>
    </row>
    <row r="18" spans="1:131" s="257" customFormat="1" ht="26.25" customHeight="1" x14ac:dyDescent="0.15">
      <c r="A18" s="263">
        <v>12</v>
      </c>
      <c r="B18" s="1088"/>
      <c r="C18" s="1089"/>
      <c r="D18" s="1089"/>
      <c r="E18" s="1089"/>
      <c r="F18" s="1089"/>
      <c r="G18" s="1089"/>
      <c r="H18" s="1089"/>
      <c r="I18" s="1089"/>
      <c r="J18" s="1089"/>
      <c r="K18" s="1089"/>
      <c r="L18" s="1089"/>
      <c r="M18" s="1089"/>
      <c r="N18" s="1089"/>
      <c r="O18" s="1089"/>
      <c r="P18" s="1090"/>
      <c r="Q18" s="1100"/>
      <c r="R18" s="1101"/>
      <c r="S18" s="1101"/>
      <c r="T18" s="1101"/>
      <c r="U18" s="1101"/>
      <c r="V18" s="1101"/>
      <c r="W18" s="1101"/>
      <c r="X18" s="1101"/>
      <c r="Y18" s="1101"/>
      <c r="Z18" s="1101"/>
      <c r="AA18" s="1101"/>
      <c r="AB18" s="1101"/>
      <c r="AC18" s="1101"/>
      <c r="AD18" s="1101"/>
      <c r="AE18" s="1102"/>
      <c r="AF18" s="1094"/>
      <c r="AG18" s="1095"/>
      <c r="AH18" s="1095"/>
      <c r="AI18" s="1095"/>
      <c r="AJ18" s="1096"/>
      <c r="AK18" s="1145"/>
      <c r="AL18" s="1146"/>
      <c r="AM18" s="1146"/>
      <c r="AN18" s="1146"/>
      <c r="AO18" s="1146"/>
      <c r="AP18" s="1146"/>
      <c r="AQ18" s="1146"/>
      <c r="AR18" s="1146"/>
      <c r="AS18" s="1146"/>
      <c r="AT18" s="1146"/>
      <c r="AU18" s="1143"/>
      <c r="AV18" s="1143"/>
      <c r="AW18" s="1143"/>
      <c r="AX18" s="1143"/>
      <c r="AY18" s="1144"/>
      <c r="AZ18" s="254"/>
      <c r="BA18" s="254"/>
      <c r="BB18" s="254"/>
      <c r="BC18" s="254"/>
      <c r="BD18" s="254"/>
      <c r="BE18" s="255"/>
      <c r="BF18" s="255"/>
      <c r="BG18" s="255"/>
      <c r="BH18" s="255"/>
      <c r="BI18" s="255"/>
      <c r="BJ18" s="255"/>
      <c r="BK18" s="255"/>
      <c r="BL18" s="255"/>
      <c r="BM18" s="255"/>
      <c r="BN18" s="255"/>
      <c r="BO18" s="255"/>
      <c r="BP18" s="255"/>
      <c r="BQ18" s="264">
        <v>12</v>
      </c>
      <c r="BR18" s="265"/>
      <c r="BS18" s="1071"/>
      <c r="BT18" s="1072"/>
      <c r="BU18" s="1072"/>
      <c r="BV18" s="1072"/>
      <c r="BW18" s="1072"/>
      <c r="BX18" s="1072"/>
      <c r="BY18" s="1072"/>
      <c r="BZ18" s="1072"/>
      <c r="CA18" s="1072"/>
      <c r="CB18" s="1072"/>
      <c r="CC18" s="1072"/>
      <c r="CD18" s="1072"/>
      <c r="CE18" s="1072"/>
      <c r="CF18" s="1072"/>
      <c r="CG18" s="1073"/>
      <c r="CH18" s="1046"/>
      <c r="CI18" s="1047"/>
      <c r="CJ18" s="1047"/>
      <c r="CK18" s="1047"/>
      <c r="CL18" s="1048"/>
      <c r="CM18" s="1046"/>
      <c r="CN18" s="1047"/>
      <c r="CO18" s="1047"/>
      <c r="CP18" s="1047"/>
      <c r="CQ18" s="1048"/>
      <c r="CR18" s="1046"/>
      <c r="CS18" s="1047"/>
      <c r="CT18" s="1047"/>
      <c r="CU18" s="1047"/>
      <c r="CV18" s="1048"/>
      <c r="CW18" s="1046"/>
      <c r="CX18" s="1047"/>
      <c r="CY18" s="1047"/>
      <c r="CZ18" s="1047"/>
      <c r="DA18" s="1048"/>
      <c r="DB18" s="1046"/>
      <c r="DC18" s="1047"/>
      <c r="DD18" s="1047"/>
      <c r="DE18" s="1047"/>
      <c r="DF18" s="1048"/>
      <c r="DG18" s="1046"/>
      <c r="DH18" s="1047"/>
      <c r="DI18" s="1047"/>
      <c r="DJ18" s="1047"/>
      <c r="DK18" s="1048"/>
      <c r="DL18" s="1046"/>
      <c r="DM18" s="1047"/>
      <c r="DN18" s="1047"/>
      <c r="DO18" s="1047"/>
      <c r="DP18" s="1048"/>
      <c r="DQ18" s="1046"/>
      <c r="DR18" s="1047"/>
      <c r="DS18" s="1047"/>
      <c r="DT18" s="1047"/>
      <c r="DU18" s="1048"/>
      <c r="DV18" s="1049"/>
      <c r="DW18" s="1050"/>
      <c r="DX18" s="1050"/>
      <c r="DY18" s="1050"/>
      <c r="DZ18" s="1051"/>
      <c r="EA18" s="256"/>
    </row>
    <row r="19" spans="1:131" s="257" customFormat="1" ht="26.25" customHeight="1" x14ac:dyDescent="0.15">
      <c r="A19" s="263">
        <v>13</v>
      </c>
      <c r="B19" s="1088"/>
      <c r="C19" s="1089"/>
      <c r="D19" s="1089"/>
      <c r="E19" s="1089"/>
      <c r="F19" s="1089"/>
      <c r="G19" s="1089"/>
      <c r="H19" s="1089"/>
      <c r="I19" s="1089"/>
      <c r="J19" s="1089"/>
      <c r="K19" s="1089"/>
      <c r="L19" s="1089"/>
      <c r="M19" s="1089"/>
      <c r="N19" s="1089"/>
      <c r="O19" s="1089"/>
      <c r="P19" s="1090"/>
      <c r="Q19" s="1100"/>
      <c r="R19" s="1101"/>
      <c r="S19" s="1101"/>
      <c r="T19" s="1101"/>
      <c r="U19" s="1101"/>
      <c r="V19" s="1101"/>
      <c r="W19" s="1101"/>
      <c r="X19" s="1101"/>
      <c r="Y19" s="1101"/>
      <c r="Z19" s="1101"/>
      <c r="AA19" s="1101"/>
      <c r="AB19" s="1101"/>
      <c r="AC19" s="1101"/>
      <c r="AD19" s="1101"/>
      <c r="AE19" s="1102"/>
      <c r="AF19" s="1094"/>
      <c r="AG19" s="1095"/>
      <c r="AH19" s="1095"/>
      <c r="AI19" s="1095"/>
      <c r="AJ19" s="1096"/>
      <c r="AK19" s="1145"/>
      <c r="AL19" s="1146"/>
      <c r="AM19" s="1146"/>
      <c r="AN19" s="1146"/>
      <c r="AO19" s="1146"/>
      <c r="AP19" s="1146"/>
      <c r="AQ19" s="1146"/>
      <c r="AR19" s="1146"/>
      <c r="AS19" s="1146"/>
      <c r="AT19" s="1146"/>
      <c r="AU19" s="1143"/>
      <c r="AV19" s="1143"/>
      <c r="AW19" s="1143"/>
      <c r="AX19" s="1143"/>
      <c r="AY19" s="1144"/>
      <c r="AZ19" s="254"/>
      <c r="BA19" s="254"/>
      <c r="BB19" s="254"/>
      <c r="BC19" s="254"/>
      <c r="BD19" s="254"/>
      <c r="BE19" s="255"/>
      <c r="BF19" s="255"/>
      <c r="BG19" s="255"/>
      <c r="BH19" s="255"/>
      <c r="BI19" s="255"/>
      <c r="BJ19" s="255"/>
      <c r="BK19" s="255"/>
      <c r="BL19" s="255"/>
      <c r="BM19" s="255"/>
      <c r="BN19" s="255"/>
      <c r="BO19" s="255"/>
      <c r="BP19" s="255"/>
      <c r="BQ19" s="264">
        <v>13</v>
      </c>
      <c r="BR19" s="265"/>
      <c r="BS19" s="1071"/>
      <c r="BT19" s="1072"/>
      <c r="BU19" s="1072"/>
      <c r="BV19" s="1072"/>
      <c r="BW19" s="1072"/>
      <c r="BX19" s="1072"/>
      <c r="BY19" s="1072"/>
      <c r="BZ19" s="1072"/>
      <c r="CA19" s="1072"/>
      <c r="CB19" s="1072"/>
      <c r="CC19" s="1072"/>
      <c r="CD19" s="1072"/>
      <c r="CE19" s="1072"/>
      <c r="CF19" s="1072"/>
      <c r="CG19" s="1073"/>
      <c r="CH19" s="1046"/>
      <c r="CI19" s="1047"/>
      <c r="CJ19" s="1047"/>
      <c r="CK19" s="1047"/>
      <c r="CL19" s="1048"/>
      <c r="CM19" s="1046"/>
      <c r="CN19" s="1047"/>
      <c r="CO19" s="1047"/>
      <c r="CP19" s="1047"/>
      <c r="CQ19" s="1048"/>
      <c r="CR19" s="1046"/>
      <c r="CS19" s="1047"/>
      <c r="CT19" s="1047"/>
      <c r="CU19" s="1047"/>
      <c r="CV19" s="1048"/>
      <c r="CW19" s="1046"/>
      <c r="CX19" s="1047"/>
      <c r="CY19" s="1047"/>
      <c r="CZ19" s="1047"/>
      <c r="DA19" s="1048"/>
      <c r="DB19" s="1046"/>
      <c r="DC19" s="1047"/>
      <c r="DD19" s="1047"/>
      <c r="DE19" s="1047"/>
      <c r="DF19" s="1048"/>
      <c r="DG19" s="1046"/>
      <c r="DH19" s="1047"/>
      <c r="DI19" s="1047"/>
      <c r="DJ19" s="1047"/>
      <c r="DK19" s="1048"/>
      <c r="DL19" s="1046"/>
      <c r="DM19" s="1047"/>
      <c r="DN19" s="1047"/>
      <c r="DO19" s="1047"/>
      <c r="DP19" s="1048"/>
      <c r="DQ19" s="1046"/>
      <c r="DR19" s="1047"/>
      <c r="DS19" s="1047"/>
      <c r="DT19" s="1047"/>
      <c r="DU19" s="1048"/>
      <c r="DV19" s="1049"/>
      <c r="DW19" s="1050"/>
      <c r="DX19" s="1050"/>
      <c r="DY19" s="1050"/>
      <c r="DZ19" s="1051"/>
      <c r="EA19" s="256"/>
    </row>
    <row r="20" spans="1:131" s="257" customFormat="1" ht="26.25" customHeight="1" x14ac:dyDescent="0.15">
      <c r="A20" s="263">
        <v>14</v>
      </c>
      <c r="B20" s="1088"/>
      <c r="C20" s="1089"/>
      <c r="D20" s="1089"/>
      <c r="E20" s="1089"/>
      <c r="F20" s="1089"/>
      <c r="G20" s="1089"/>
      <c r="H20" s="1089"/>
      <c r="I20" s="1089"/>
      <c r="J20" s="1089"/>
      <c r="K20" s="1089"/>
      <c r="L20" s="1089"/>
      <c r="M20" s="1089"/>
      <c r="N20" s="1089"/>
      <c r="O20" s="1089"/>
      <c r="P20" s="1090"/>
      <c r="Q20" s="1100"/>
      <c r="R20" s="1101"/>
      <c r="S20" s="1101"/>
      <c r="T20" s="1101"/>
      <c r="U20" s="1101"/>
      <c r="V20" s="1101"/>
      <c r="W20" s="1101"/>
      <c r="X20" s="1101"/>
      <c r="Y20" s="1101"/>
      <c r="Z20" s="1101"/>
      <c r="AA20" s="1101"/>
      <c r="AB20" s="1101"/>
      <c r="AC20" s="1101"/>
      <c r="AD20" s="1101"/>
      <c r="AE20" s="1102"/>
      <c r="AF20" s="1094"/>
      <c r="AG20" s="1095"/>
      <c r="AH20" s="1095"/>
      <c r="AI20" s="1095"/>
      <c r="AJ20" s="1096"/>
      <c r="AK20" s="1145"/>
      <c r="AL20" s="1146"/>
      <c r="AM20" s="1146"/>
      <c r="AN20" s="1146"/>
      <c r="AO20" s="1146"/>
      <c r="AP20" s="1146"/>
      <c r="AQ20" s="1146"/>
      <c r="AR20" s="1146"/>
      <c r="AS20" s="1146"/>
      <c r="AT20" s="1146"/>
      <c r="AU20" s="1143"/>
      <c r="AV20" s="1143"/>
      <c r="AW20" s="1143"/>
      <c r="AX20" s="1143"/>
      <c r="AY20" s="1144"/>
      <c r="AZ20" s="254"/>
      <c r="BA20" s="254"/>
      <c r="BB20" s="254"/>
      <c r="BC20" s="254"/>
      <c r="BD20" s="254"/>
      <c r="BE20" s="255"/>
      <c r="BF20" s="255"/>
      <c r="BG20" s="255"/>
      <c r="BH20" s="255"/>
      <c r="BI20" s="255"/>
      <c r="BJ20" s="255"/>
      <c r="BK20" s="255"/>
      <c r="BL20" s="255"/>
      <c r="BM20" s="255"/>
      <c r="BN20" s="255"/>
      <c r="BO20" s="255"/>
      <c r="BP20" s="255"/>
      <c r="BQ20" s="264">
        <v>14</v>
      </c>
      <c r="BR20" s="265"/>
      <c r="BS20" s="1071"/>
      <c r="BT20" s="1072"/>
      <c r="BU20" s="1072"/>
      <c r="BV20" s="1072"/>
      <c r="BW20" s="1072"/>
      <c r="BX20" s="1072"/>
      <c r="BY20" s="1072"/>
      <c r="BZ20" s="1072"/>
      <c r="CA20" s="1072"/>
      <c r="CB20" s="1072"/>
      <c r="CC20" s="1072"/>
      <c r="CD20" s="1072"/>
      <c r="CE20" s="1072"/>
      <c r="CF20" s="1072"/>
      <c r="CG20" s="1073"/>
      <c r="CH20" s="1046"/>
      <c r="CI20" s="1047"/>
      <c r="CJ20" s="1047"/>
      <c r="CK20" s="1047"/>
      <c r="CL20" s="1048"/>
      <c r="CM20" s="1046"/>
      <c r="CN20" s="1047"/>
      <c r="CO20" s="1047"/>
      <c r="CP20" s="1047"/>
      <c r="CQ20" s="1048"/>
      <c r="CR20" s="1046"/>
      <c r="CS20" s="1047"/>
      <c r="CT20" s="1047"/>
      <c r="CU20" s="1047"/>
      <c r="CV20" s="1048"/>
      <c r="CW20" s="1046"/>
      <c r="CX20" s="1047"/>
      <c r="CY20" s="1047"/>
      <c r="CZ20" s="1047"/>
      <c r="DA20" s="1048"/>
      <c r="DB20" s="1046"/>
      <c r="DC20" s="1047"/>
      <c r="DD20" s="1047"/>
      <c r="DE20" s="1047"/>
      <c r="DF20" s="1048"/>
      <c r="DG20" s="1046"/>
      <c r="DH20" s="1047"/>
      <c r="DI20" s="1047"/>
      <c r="DJ20" s="1047"/>
      <c r="DK20" s="1048"/>
      <c r="DL20" s="1046"/>
      <c r="DM20" s="1047"/>
      <c r="DN20" s="1047"/>
      <c r="DO20" s="1047"/>
      <c r="DP20" s="1048"/>
      <c r="DQ20" s="1046"/>
      <c r="DR20" s="1047"/>
      <c r="DS20" s="1047"/>
      <c r="DT20" s="1047"/>
      <c r="DU20" s="1048"/>
      <c r="DV20" s="1049"/>
      <c r="DW20" s="1050"/>
      <c r="DX20" s="1050"/>
      <c r="DY20" s="1050"/>
      <c r="DZ20" s="1051"/>
      <c r="EA20" s="256"/>
    </row>
    <row r="21" spans="1:131" s="257" customFormat="1" ht="26.25" customHeight="1" thickBot="1" x14ac:dyDescent="0.2">
      <c r="A21" s="263">
        <v>15</v>
      </c>
      <c r="B21" s="1088"/>
      <c r="C21" s="1089"/>
      <c r="D21" s="1089"/>
      <c r="E21" s="1089"/>
      <c r="F21" s="1089"/>
      <c r="G21" s="1089"/>
      <c r="H21" s="1089"/>
      <c r="I21" s="1089"/>
      <c r="J21" s="1089"/>
      <c r="K21" s="1089"/>
      <c r="L21" s="1089"/>
      <c r="M21" s="1089"/>
      <c r="N21" s="1089"/>
      <c r="O21" s="1089"/>
      <c r="P21" s="1090"/>
      <c r="Q21" s="1100"/>
      <c r="R21" s="1101"/>
      <c r="S21" s="1101"/>
      <c r="T21" s="1101"/>
      <c r="U21" s="1101"/>
      <c r="V21" s="1101"/>
      <c r="W21" s="1101"/>
      <c r="X21" s="1101"/>
      <c r="Y21" s="1101"/>
      <c r="Z21" s="1101"/>
      <c r="AA21" s="1101"/>
      <c r="AB21" s="1101"/>
      <c r="AC21" s="1101"/>
      <c r="AD21" s="1101"/>
      <c r="AE21" s="1102"/>
      <c r="AF21" s="1094"/>
      <c r="AG21" s="1095"/>
      <c r="AH21" s="1095"/>
      <c r="AI21" s="1095"/>
      <c r="AJ21" s="1096"/>
      <c r="AK21" s="1145"/>
      <c r="AL21" s="1146"/>
      <c r="AM21" s="1146"/>
      <c r="AN21" s="1146"/>
      <c r="AO21" s="1146"/>
      <c r="AP21" s="1146"/>
      <c r="AQ21" s="1146"/>
      <c r="AR21" s="1146"/>
      <c r="AS21" s="1146"/>
      <c r="AT21" s="1146"/>
      <c r="AU21" s="1143"/>
      <c r="AV21" s="1143"/>
      <c r="AW21" s="1143"/>
      <c r="AX21" s="1143"/>
      <c r="AY21" s="1144"/>
      <c r="AZ21" s="254"/>
      <c r="BA21" s="254"/>
      <c r="BB21" s="254"/>
      <c r="BC21" s="254"/>
      <c r="BD21" s="254"/>
      <c r="BE21" s="255"/>
      <c r="BF21" s="255"/>
      <c r="BG21" s="255"/>
      <c r="BH21" s="255"/>
      <c r="BI21" s="255"/>
      <c r="BJ21" s="255"/>
      <c r="BK21" s="255"/>
      <c r="BL21" s="255"/>
      <c r="BM21" s="255"/>
      <c r="BN21" s="255"/>
      <c r="BO21" s="255"/>
      <c r="BP21" s="255"/>
      <c r="BQ21" s="264">
        <v>15</v>
      </c>
      <c r="BR21" s="265"/>
      <c r="BS21" s="1071"/>
      <c r="BT21" s="1072"/>
      <c r="BU21" s="1072"/>
      <c r="BV21" s="1072"/>
      <c r="BW21" s="1072"/>
      <c r="BX21" s="1072"/>
      <c r="BY21" s="1072"/>
      <c r="BZ21" s="1072"/>
      <c r="CA21" s="1072"/>
      <c r="CB21" s="1072"/>
      <c r="CC21" s="1072"/>
      <c r="CD21" s="1072"/>
      <c r="CE21" s="1072"/>
      <c r="CF21" s="1072"/>
      <c r="CG21" s="1073"/>
      <c r="CH21" s="1046"/>
      <c r="CI21" s="1047"/>
      <c r="CJ21" s="1047"/>
      <c r="CK21" s="1047"/>
      <c r="CL21" s="1048"/>
      <c r="CM21" s="1046"/>
      <c r="CN21" s="1047"/>
      <c r="CO21" s="1047"/>
      <c r="CP21" s="1047"/>
      <c r="CQ21" s="1048"/>
      <c r="CR21" s="1046"/>
      <c r="CS21" s="1047"/>
      <c r="CT21" s="1047"/>
      <c r="CU21" s="1047"/>
      <c r="CV21" s="1048"/>
      <c r="CW21" s="1046"/>
      <c r="CX21" s="1047"/>
      <c r="CY21" s="1047"/>
      <c r="CZ21" s="1047"/>
      <c r="DA21" s="1048"/>
      <c r="DB21" s="1046"/>
      <c r="DC21" s="1047"/>
      <c r="DD21" s="1047"/>
      <c r="DE21" s="1047"/>
      <c r="DF21" s="1048"/>
      <c r="DG21" s="1046"/>
      <c r="DH21" s="1047"/>
      <c r="DI21" s="1047"/>
      <c r="DJ21" s="1047"/>
      <c r="DK21" s="1048"/>
      <c r="DL21" s="1046"/>
      <c r="DM21" s="1047"/>
      <c r="DN21" s="1047"/>
      <c r="DO21" s="1047"/>
      <c r="DP21" s="1048"/>
      <c r="DQ21" s="1046"/>
      <c r="DR21" s="1047"/>
      <c r="DS21" s="1047"/>
      <c r="DT21" s="1047"/>
      <c r="DU21" s="1048"/>
      <c r="DV21" s="1049"/>
      <c r="DW21" s="1050"/>
      <c r="DX21" s="1050"/>
      <c r="DY21" s="1050"/>
      <c r="DZ21" s="1051"/>
      <c r="EA21" s="256"/>
    </row>
    <row r="22" spans="1:131" s="257" customFormat="1" ht="26.25" customHeight="1" x14ac:dyDescent="0.15">
      <c r="A22" s="263">
        <v>16</v>
      </c>
      <c r="B22" s="1088"/>
      <c r="C22" s="1089"/>
      <c r="D22" s="1089"/>
      <c r="E22" s="1089"/>
      <c r="F22" s="1089"/>
      <c r="G22" s="1089"/>
      <c r="H22" s="1089"/>
      <c r="I22" s="1089"/>
      <c r="J22" s="1089"/>
      <c r="K22" s="1089"/>
      <c r="L22" s="1089"/>
      <c r="M22" s="1089"/>
      <c r="N22" s="1089"/>
      <c r="O22" s="1089"/>
      <c r="P22" s="1090"/>
      <c r="Q22" s="1140"/>
      <c r="R22" s="1141"/>
      <c r="S22" s="1141"/>
      <c r="T22" s="1141"/>
      <c r="U22" s="1141"/>
      <c r="V22" s="1141"/>
      <c r="W22" s="1141"/>
      <c r="X22" s="1141"/>
      <c r="Y22" s="1141"/>
      <c r="Z22" s="1141"/>
      <c r="AA22" s="1141"/>
      <c r="AB22" s="1141"/>
      <c r="AC22" s="1141"/>
      <c r="AD22" s="1141"/>
      <c r="AE22" s="1142"/>
      <c r="AF22" s="1094"/>
      <c r="AG22" s="1095"/>
      <c r="AH22" s="1095"/>
      <c r="AI22" s="1095"/>
      <c r="AJ22" s="1096"/>
      <c r="AK22" s="1136"/>
      <c r="AL22" s="1137"/>
      <c r="AM22" s="1137"/>
      <c r="AN22" s="1137"/>
      <c r="AO22" s="1137"/>
      <c r="AP22" s="1137"/>
      <c r="AQ22" s="1137"/>
      <c r="AR22" s="1137"/>
      <c r="AS22" s="1137"/>
      <c r="AT22" s="1137"/>
      <c r="AU22" s="1138"/>
      <c r="AV22" s="1138"/>
      <c r="AW22" s="1138"/>
      <c r="AX22" s="1138"/>
      <c r="AY22" s="1139"/>
      <c r="AZ22" s="1086" t="s">
        <v>388</v>
      </c>
      <c r="BA22" s="1086"/>
      <c r="BB22" s="1086"/>
      <c r="BC22" s="1086"/>
      <c r="BD22" s="1087"/>
      <c r="BE22" s="255"/>
      <c r="BF22" s="255"/>
      <c r="BG22" s="255"/>
      <c r="BH22" s="255"/>
      <c r="BI22" s="255"/>
      <c r="BJ22" s="255"/>
      <c r="BK22" s="255"/>
      <c r="BL22" s="255"/>
      <c r="BM22" s="255"/>
      <c r="BN22" s="255"/>
      <c r="BO22" s="255"/>
      <c r="BP22" s="255"/>
      <c r="BQ22" s="264">
        <v>16</v>
      </c>
      <c r="BR22" s="265"/>
      <c r="BS22" s="1071"/>
      <c r="BT22" s="1072"/>
      <c r="BU22" s="1072"/>
      <c r="BV22" s="1072"/>
      <c r="BW22" s="1072"/>
      <c r="BX22" s="1072"/>
      <c r="BY22" s="1072"/>
      <c r="BZ22" s="1072"/>
      <c r="CA22" s="1072"/>
      <c r="CB22" s="1072"/>
      <c r="CC22" s="1072"/>
      <c r="CD22" s="1072"/>
      <c r="CE22" s="1072"/>
      <c r="CF22" s="1072"/>
      <c r="CG22" s="1073"/>
      <c r="CH22" s="1046"/>
      <c r="CI22" s="1047"/>
      <c r="CJ22" s="1047"/>
      <c r="CK22" s="1047"/>
      <c r="CL22" s="1048"/>
      <c r="CM22" s="1046"/>
      <c r="CN22" s="1047"/>
      <c r="CO22" s="1047"/>
      <c r="CP22" s="1047"/>
      <c r="CQ22" s="1048"/>
      <c r="CR22" s="1046"/>
      <c r="CS22" s="1047"/>
      <c r="CT22" s="1047"/>
      <c r="CU22" s="1047"/>
      <c r="CV22" s="1048"/>
      <c r="CW22" s="1046"/>
      <c r="CX22" s="1047"/>
      <c r="CY22" s="1047"/>
      <c r="CZ22" s="1047"/>
      <c r="DA22" s="1048"/>
      <c r="DB22" s="1046"/>
      <c r="DC22" s="1047"/>
      <c r="DD22" s="1047"/>
      <c r="DE22" s="1047"/>
      <c r="DF22" s="1048"/>
      <c r="DG22" s="1046"/>
      <c r="DH22" s="1047"/>
      <c r="DI22" s="1047"/>
      <c r="DJ22" s="1047"/>
      <c r="DK22" s="1048"/>
      <c r="DL22" s="1046"/>
      <c r="DM22" s="1047"/>
      <c r="DN22" s="1047"/>
      <c r="DO22" s="1047"/>
      <c r="DP22" s="1048"/>
      <c r="DQ22" s="1046"/>
      <c r="DR22" s="1047"/>
      <c r="DS22" s="1047"/>
      <c r="DT22" s="1047"/>
      <c r="DU22" s="1048"/>
      <c r="DV22" s="1049"/>
      <c r="DW22" s="1050"/>
      <c r="DX22" s="1050"/>
      <c r="DY22" s="1050"/>
      <c r="DZ22" s="1051"/>
      <c r="EA22" s="256"/>
    </row>
    <row r="23" spans="1:131" s="257" customFormat="1" ht="26.25" customHeight="1" thickBot="1" x14ac:dyDescent="0.2">
      <c r="A23" s="266" t="s">
        <v>389</v>
      </c>
      <c r="B23" s="1001" t="s">
        <v>390</v>
      </c>
      <c r="C23" s="1002"/>
      <c r="D23" s="1002"/>
      <c r="E23" s="1002"/>
      <c r="F23" s="1002"/>
      <c r="G23" s="1002"/>
      <c r="H23" s="1002"/>
      <c r="I23" s="1002"/>
      <c r="J23" s="1002"/>
      <c r="K23" s="1002"/>
      <c r="L23" s="1002"/>
      <c r="M23" s="1002"/>
      <c r="N23" s="1002"/>
      <c r="O23" s="1002"/>
      <c r="P23" s="1003"/>
      <c r="Q23" s="1125">
        <f>SUM(Q7:U22)</f>
        <v>18825</v>
      </c>
      <c r="R23" s="1126"/>
      <c r="S23" s="1126"/>
      <c r="T23" s="1126"/>
      <c r="U23" s="1126"/>
      <c r="V23" s="1127">
        <f t="shared" ref="V23" si="0">SUM(V7:Z22)</f>
        <v>18446</v>
      </c>
      <c r="W23" s="1123"/>
      <c r="X23" s="1123"/>
      <c r="Y23" s="1123"/>
      <c r="Z23" s="1128"/>
      <c r="AA23" s="1127">
        <f t="shared" ref="AA23" si="1">SUM(AA7:AE22)</f>
        <v>379</v>
      </c>
      <c r="AB23" s="1123"/>
      <c r="AC23" s="1123"/>
      <c r="AD23" s="1123"/>
      <c r="AE23" s="1124"/>
      <c r="AF23" s="1129">
        <v>325</v>
      </c>
      <c r="AG23" s="1126"/>
      <c r="AH23" s="1126"/>
      <c r="AI23" s="1126"/>
      <c r="AJ23" s="1130"/>
      <c r="AK23" s="1131"/>
      <c r="AL23" s="1132"/>
      <c r="AM23" s="1132"/>
      <c r="AN23" s="1132"/>
      <c r="AO23" s="1132"/>
      <c r="AP23" s="1126">
        <f>SUM(AP7:AT22)</f>
        <v>18656</v>
      </c>
      <c r="AQ23" s="1126"/>
      <c r="AR23" s="1126"/>
      <c r="AS23" s="1126"/>
      <c r="AT23" s="1126"/>
      <c r="AU23" s="1133"/>
      <c r="AV23" s="1134"/>
      <c r="AW23" s="1134"/>
      <c r="AX23" s="1134"/>
      <c r="AY23" s="1135"/>
      <c r="AZ23" s="1122" t="s">
        <v>137</v>
      </c>
      <c r="BA23" s="1123"/>
      <c r="BB23" s="1123"/>
      <c r="BC23" s="1123"/>
      <c r="BD23" s="1124"/>
      <c r="BE23" s="255"/>
      <c r="BF23" s="255"/>
      <c r="BG23" s="255"/>
      <c r="BH23" s="255"/>
      <c r="BI23" s="255"/>
      <c r="BJ23" s="255"/>
      <c r="BK23" s="255"/>
      <c r="BL23" s="255"/>
      <c r="BM23" s="255"/>
      <c r="BN23" s="255"/>
      <c r="BO23" s="255"/>
      <c r="BP23" s="255"/>
      <c r="BQ23" s="264">
        <v>17</v>
      </c>
      <c r="BR23" s="265"/>
      <c r="BS23" s="1071"/>
      <c r="BT23" s="1072"/>
      <c r="BU23" s="1072"/>
      <c r="BV23" s="1072"/>
      <c r="BW23" s="1072"/>
      <c r="BX23" s="1072"/>
      <c r="BY23" s="1072"/>
      <c r="BZ23" s="1072"/>
      <c r="CA23" s="1072"/>
      <c r="CB23" s="1072"/>
      <c r="CC23" s="1072"/>
      <c r="CD23" s="1072"/>
      <c r="CE23" s="1072"/>
      <c r="CF23" s="1072"/>
      <c r="CG23" s="1073"/>
      <c r="CH23" s="1046"/>
      <c r="CI23" s="1047"/>
      <c r="CJ23" s="1047"/>
      <c r="CK23" s="1047"/>
      <c r="CL23" s="1048"/>
      <c r="CM23" s="1046"/>
      <c r="CN23" s="1047"/>
      <c r="CO23" s="1047"/>
      <c r="CP23" s="1047"/>
      <c r="CQ23" s="1048"/>
      <c r="CR23" s="1046"/>
      <c r="CS23" s="1047"/>
      <c r="CT23" s="1047"/>
      <c r="CU23" s="1047"/>
      <c r="CV23" s="1048"/>
      <c r="CW23" s="1046"/>
      <c r="CX23" s="1047"/>
      <c r="CY23" s="1047"/>
      <c r="CZ23" s="1047"/>
      <c r="DA23" s="1048"/>
      <c r="DB23" s="1046"/>
      <c r="DC23" s="1047"/>
      <c r="DD23" s="1047"/>
      <c r="DE23" s="1047"/>
      <c r="DF23" s="1048"/>
      <c r="DG23" s="1046"/>
      <c r="DH23" s="1047"/>
      <c r="DI23" s="1047"/>
      <c r="DJ23" s="1047"/>
      <c r="DK23" s="1048"/>
      <c r="DL23" s="1046"/>
      <c r="DM23" s="1047"/>
      <c r="DN23" s="1047"/>
      <c r="DO23" s="1047"/>
      <c r="DP23" s="1048"/>
      <c r="DQ23" s="1046"/>
      <c r="DR23" s="1047"/>
      <c r="DS23" s="1047"/>
      <c r="DT23" s="1047"/>
      <c r="DU23" s="1048"/>
      <c r="DV23" s="1049"/>
      <c r="DW23" s="1050"/>
      <c r="DX23" s="1050"/>
      <c r="DY23" s="1050"/>
      <c r="DZ23" s="1051"/>
      <c r="EA23" s="256"/>
    </row>
    <row r="24" spans="1:131" s="257" customFormat="1" ht="26.25" customHeight="1" x14ac:dyDescent="0.15">
      <c r="A24" s="1121" t="s">
        <v>391</v>
      </c>
      <c r="B24" s="1121"/>
      <c r="C24" s="1121"/>
      <c r="D24" s="1121"/>
      <c r="E24" s="1121"/>
      <c r="F24" s="1121"/>
      <c r="G24" s="1121"/>
      <c r="H24" s="1121"/>
      <c r="I24" s="1121"/>
      <c r="J24" s="1121"/>
      <c r="K24" s="1121"/>
      <c r="L24" s="1121"/>
      <c r="M24" s="1121"/>
      <c r="N24" s="1121"/>
      <c r="O24" s="1121"/>
      <c r="P24" s="1121"/>
      <c r="Q24" s="1121"/>
      <c r="R24" s="1121"/>
      <c r="S24" s="1121"/>
      <c r="T24" s="1121"/>
      <c r="U24" s="1121"/>
      <c r="V24" s="1121"/>
      <c r="W24" s="1121"/>
      <c r="X24" s="1121"/>
      <c r="Y24" s="1121"/>
      <c r="Z24" s="1121"/>
      <c r="AA24" s="1121"/>
      <c r="AB24" s="1121"/>
      <c r="AC24" s="1121"/>
      <c r="AD24" s="1121"/>
      <c r="AE24" s="1121"/>
      <c r="AF24" s="1121"/>
      <c r="AG24" s="1121"/>
      <c r="AH24" s="1121"/>
      <c r="AI24" s="1121"/>
      <c r="AJ24" s="1121"/>
      <c r="AK24" s="1121"/>
      <c r="AL24" s="1121"/>
      <c r="AM24" s="1121"/>
      <c r="AN24" s="1121"/>
      <c r="AO24" s="1121"/>
      <c r="AP24" s="1121"/>
      <c r="AQ24" s="1121"/>
      <c r="AR24" s="1121"/>
      <c r="AS24" s="1121"/>
      <c r="AT24" s="1121"/>
      <c r="AU24" s="1121"/>
      <c r="AV24" s="1121"/>
      <c r="AW24" s="1121"/>
      <c r="AX24" s="1121"/>
      <c r="AY24" s="1121"/>
      <c r="AZ24" s="254"/>
      <c r="BA24" s="254"/>
      <c r="BB24" s="254"/>
      <c r="BC24" s="254"/>
      <c r="BD24" s="254"/>
      <c r="BE24" s="255"/>
      <c r="BF24" s="255"/>
      <c r="BG24" s="255"/>
      <c r="BH24" s="255"/>
      <c r="BI24" s="255"/>
      <c r="BJ24" s="255"/>
      <c r="BK24" s="255"/>
      <c r="BL24" s="255"/>
      <c r="BM24" s="255"/>
      <c r="BN24" s="255"/>
      <c r="BO24" s="255"/>
      <c r="BP24" s="255"/>
      <c r="BQ24" s="264">
        <v>18</v>
      </c>
      <c r="BR24" s="265"/>
      <c r="BS24" s="1071"/>
      <c r="BT24" s="1072"/>
      <c r="BU24" s="1072"/>
      <c r="BV24" s="1072"/>
      <c r="BW24" s="1072"/>
      <c r="BX24" s="1072"/>
      <c r="BY24" s="1072"/>
      <c r="BZ24" s="1072"/>
      <c r="CA24" s="1072"/>
      <c r="CB24" s="1072"/>
      <c r="CC24" s="1072"/>
      <c r="CD24" s="1072"/>
      <c r="CE24" s="1072"/>
      <c r="CF24" s="1072"/>
      <c r="CG24" s="1073"/>
      <c r="CH24" s="1046"/>
      <c r="CI24" s="1047"/>
      <c r="CJ24" s="1047"/>
      <c r="CK24" s="1047"/>
      <c r="CL24" s="1048"/>
      <c r="CM24" s="1046"/>
      <c r="CN24" s="1047"/>
      <c r="CO24" s="1047"/>
      <c r="CP24" s="1047"/>
      <c r="CQ24" s="1048"/>
      <c r="CR24" s="1046"/>
      <c r="CS24" s="1047"/>
      <c r="CT24" s="1047"/>
      <c r="CU24" s="1047"/>
      <c r="CV24" s="1048"/>
      <c r="CW24" s="1046"/>
      <c r="CX24" s="1047"/>
      <c r="CY24" s="1047"/>
      <c r="CZ24" s="1047"/>
      <c r="DA24" s="1048"/>
      <c r="DB24" s="1046"/>
      <c r="DC24" s="1047"/>
      <c r="DD24" s="1047"/>
      <c r="DE24" s="1047"/>
      <c r="DF24" s="1048"/>
      <c r="DG24" s="1046"/>
      <c r="DH24" s="1047"/>
      <c r="DI24" s="1047"/>
      <c r="DJ24" s="1047"/>
      <c r="DK24" s="1048"/>
      <c r="DL24" s="1046"/>
      <c r="DM24" s="1047"/>
      <c r="DN24" s="1047"/>
      <c r="DO24" s="1047"/>
      <c r="DP24" s="1048"/>
      <c r="DQ24" s="1046"/>
      <c r="DR24" s="1047"/>
      <c r="DS24" s="1047"/>
      <c r="DT24" s="1047"/>
      <c r="DU24" s="1048"/>
      <c r="DV24" s="1049"/>
      <c r="DW24" s="1050"/>
      <c r="DX24" s="1050"/>
      <c r="DY24" s="1050"/>
      <c r="DZ24" s="1051"/>
      <c r="EA24" s="256"/>
    </row>
    <row r="25" spans="1:131" s="249" customFormat="1" ht="26.25" customHeight="1" thickBot="1" x14ac:dyDescent="0.2">
      <c r="A25" s="1120" t="s">
        <v>392</v>
      </c>
      <c r="B25" s="1120"/>
      <c r="C25" s="1120"/>
      <c r="D25" s="1120"/>
      <c r="E25" s="1120"/>
      <c r="F25" s="1120"/>
      <c r="G25" s="1120"/>
      <c r="H25" s="1120"/>
      <c r="I25" s="1120"/>
      <c r="J25" s="1120"/>
      <c r="K25" s="1120"/>
      <c r="L25" s="1120"/>
      <c r="M25" s="1120"/>
      <c r="N25" s="1120"/>
      <c r="O25" s="1120"/>
      <c r="P25" s="1120"/>
      <c r="Q25" s="1120"/>
      <c r="R25" s="1120"/>
      <c r="S25" s="1120"/>
      <c r="T25" s="1120"/>
      <c r="U25" s="1120"/>
      <c r="V25" s="1120"/>
      <c r="W25" s="1120"/>
      <c r="X25" s="1120"/>
      <c r="Y25" s="1120"/>
      <c r="Z25" s="1120"/>
      <c r="AA25" s="1120"/>
      <c r="AB25" s="1120"/>
      <c r="AC25" s="1120"/>
      <c r="AD25" s="1120"/>
      <c r="AE25" s="1120"/>
      <c r="AF25" s="1120"/>
      <c r="AG25" s="1120"/>
      <c r="AH25" s="1120"/>
      <c r="AI25" s="1120"/>
      <c r="AJ25" s="1120"/>
      <c r="AK25" s="1120"/>
      <c r="AL25" s="1120"/>
      <c r="AM25" s="1120"/>
      <c r="AN25" s="1120"/>
      <c r="AO25" s="1120"/>
      <c r="AP25" s="1120"/>
      <c r="AQ25" s="1120"/>
      <c r="AR25" s="1120"/>
      <c r="AS25" s="1120"/>
      <c r="AT25" s="1120"/>
      <c r="AU25" s="1120"/>
      <c r="AV25" s="1120"/>
      <c r="AW25" s="1120"/>
      <c r="AX25" s="1120"/>
      <c r="AY25" s="1120"/>
      <c r="AZ25" s="1120"/>
      <c r="BA25" s="1120"/>
      <c r="BB25" s="1120"/>
      <c r="BC25" s="1120"/>
      <c r="BD25" s="1120"/>
      <c r="BE25" s="1120"/>
      <c r="BF25" s="1120"/>
      <c r="BG25" s="1120"/>
      <c r="BH25" s="1120"/>
      <c r="BI25" s="1120"/>
      <c r="BJ25" s="254"/>
      <c r="BK25" s="254"/>
      <c r="BL25" s="254"/>
      <c r="BM25" s="254"/>
      <c r="BN25" s="254"/>
      <c r="BO25" s="267"/>
      <c r="BP25" s="267"/>
      <c r="BQ25" s="264">
        <v>19</v>
      </c>
      <c r="BR25" s="265"/>
      <c r="BS25" s="1071"/>
      <c r="BT25" s="1072"/>
      <c r="BU25" s="1072"/>
      <c r="BV25" s="1072"/>
      <c r="BW25" s="1072"/>
      <c r="BX25" s="1072"/>
      <c r="BY25" s="1072"/>
      <c r="BZ25" s="1072"/>
      <c r="CA25" s="1072"/>
      <c r="CB25" s="1072"/>
      <c r="CC25" s="1072"/>
      <c r="CD25" s="1072"/>
      <c r="CE25" s="1072"/>
      <c r="CF25" s="1072"/>
      <c r="CG25" s="1073"/>
      <c r="CH25" s="1046"/>
      <c r="CI25" s="1047"/>
      <c r="CJ25" s="1047"/>
      <c r="CK25" s="1047"/>
      <c r="CL25" s="1048"/>
      <c r="CM25" s="1046"/>
      <c r="CN25" s="1047"/>
      <c r="CO25" s="1047"/>
      <c r="CP25" s="1047"/>
      <c r="CQ25" s="1048"/>
      <c r="CR25" s="1046"/>
      <c r="CS25" s="1047"/>
      <c r="CT25" s="1047"/>
      <c r="CU25" s="1047"/>
      <c r="CV25" s="1048"/>
      <c r="CW25" s="1046"/>
      <c r="CX25" s="1047"/>
      <c r="CY25" s="1047"/>
      <c r="CZ25" s="1047"/>
      <c r="DA25" s="1048"/>
      <c r="DB25" s="1046"/>
      <c r="DC25" s="1047"/>
      <c r="DD25" s="1047"/>
      <c r="DE25" s="1047"/>
      <c r="DF25" s="1048"/>
      <c r="DG25" s="1046"/>
      <c r="DH25" s="1047"/>
      <c r="DI25" s="1047"/>
      <c r="DJ25" s="1047"/>
      <c r="DK25" s="1048"/>
      <c r="DL25" s="1046"/>
      <c r="DM25" s="1047"/>
      <c r="DN25" s="1047"/>
      <c r="DO25" s="1047"/>
      <c r="DP25" s="1048"/>
      <c r="DQ25" s="1046"/>
      <c r="DR25" s="1047"/>
      <c r="DS25" s="1047"/>
      <c r="DT25" s="1047"/>
      <c r="DU25" s="1048"/>
      <c r="DV25" s="1049"/>
      <c r="DW25" s="1050"/>
      <c r="DX25" s="1050"/>
      <c r="DY25" s="1050"/>
      <c r="DZ25" s="1051"/>
      <c r="EA25" s="248"/>
    </row>
    <row r="26" spans="1:131" s="249" customFormat="1" ht="26.25" customHeight="1" x14ac:dyDescent="0.15">
      <c r="A26" s="1052" t="s">
        <v>369</v>
      </c>
      <c r="B26" s="1053"/>
      <c r="C26" s="1053"/>
      <c r="D26" s="1053"/>
      <c r="E26" s="1053"/>
      <c r="F26" s="1053"/>
      <c r="G26" s="1053"/>
      <c r="H26" s="1053"/>
      <c r="I26" s="1053"/>
      <c r="J26" s="1053"/>
      <c r="K26" s="1053"/>
      <c r="L26" s="1053"/>
      <c r="M26" s="1053"/>
      <c r="N26" s="1053"/>
      <c r="O26" s="1053"/>
      <c r="P26" s="1054"/>
      <c r="Q26" s="1058" t="s">
        <v>393</v>
      </c>
      <c r="R26" s="1059"/>
      <c r="S26" s="1059"/>
      <c r="T26" s="1059"/>
      <c r="U26" s="1060"/>
      <c r="V26" s="1058" t="s">
        <v>394</v>
      </c>
      <c r="W26" s="1059"/>
      <c r="X26" s="1059"/>
      <c r="Y26" s="1059"/>
      <c r="Z26" s="1060"/>
      <c r="AA26" s="1058" t="s">
        <v>395</v>
      </c>
      <c r="AB26" s="1059"/>
      <c r="AC26" s="1059"/>
      <c r="AD26" s="1059"/>
      <c r="AE26" s="1059"/>
      <c r="AF26" s="1116" t="s">
        <v>396</v>
      </c>
      <c r="AG26" s="1065"/>
      <c r="AH26" s="1065"/>
      <c r="AI26" s="1065"/>
      <c r="AJ26" s="1117"/>
      <c r="AK26" s="1059" t="s">
        <v>397</v>
      </c>
      <c r="AL26" s="1059"/>
      <c r="AM26" s="1059"/>
      <c r="AN26" s="1059"/>
      <c r="AO26" s="1060"/>
      <c r="AP26" s="1058" t="s">
        <v>398</v>
      </c>
      <c r="AQ26" s="1059"/>
      <c r="AR26" s="1059"/>
      <c r="AS26" s="1059"/>
      <c r="AT26" s="1060"/>
      <c r="AU26" s="1058" t="s">
        <v>399</v>
      </c>
      <c r="AV26" s="1059"/>
      <c r="AW26" s="1059"/>
      <c r="AX26" s="1059"/>
      <c r="AY26" s="1060"/>
      <c r="AZ26" s="1058" t="s">
        <v>400</v>
      </c>
      <c r="BA26" s="1059"/>
      <c r="BB26" s="1059"/>
      <c r="BC26" s="1059"/>
      <c r="BD26" s="1060"/>
      <c r="BE26" s="1058" t="s">
        <v>376</v>
      </c>
      <c r="BF26" s="1059"/>
      <c r="BG26" s="1059"/>
      <c r="BH26" s="1059"/>
      <c r="BI26" s="1074"/>
      <c r="BJ26" s="254"/>
      <c r="BK26" s="254"/>
      <c r="BL26" s="254"/>
      <c r="BM26" s="254"/>
      <c r="BN26" s="254"/>
      <c r="BO26" s="267"/>
      <c r="BP26" s="267"/>
      <c r="BQ26" s="264">
        <v>20</v>
      </c>
      <c r="BR26" s="265"/>
      <c r="BS26" s="1071"/>
      <c r="BT26" s="1072"/>
      <c r="BU26" s="1072"/>
      <c r="BV26" s="1072"/>
      <c r="BW26" s="1072"/>
      <c r="BX26" s="1072"/>
      <c r="BY26" s="1072"/>
      <c r="BZ26" s="1072"/>
      <c r="CA26" s="1072"/>
      <c r="CB26" s="1072"/>
      <c r="CC26" s="1072"/>
      <c r="CD26" s="1072"/>
      <c r="CE26" s="1072"/>
      <c r="CF26" s="1072"/>
      <c r="CG26" s="1073"/>
      <c r="CH26" s="1046"/>
      <c r="CI26" s="1047"/>
      <c r="CJ26" s="1047"/>
      <c r="CK26" s="1047"/>
      <c r="CL26" s="1048"/>
      <c r="CM26" s="1046"/>
      <c r="CN26" s="1047"/>
      <c r="CO26" s="1047"/>
      <c r="CP26" s="1047"/>
      <c r="CQ26" s="1048"/>
      <c r="CR26" s="1046"/>
      <c r="CS26" s="1047"/>
      <c r="CT26" s="1047"/>
      <c r="CU26" s="1047"/>
      <c r="CV26" s="1048"/>
      <c r="CW26" s="1046"/>
      <c r="CX26" s="1047"/>
      <c r="CY26" s="1047"/>
      <c r="CZ26" s="1047"/>
      <c r="DA26" s="1048"/>
      <c r="DB26" s="1046"/>
      <c r="DC26" s="1047"/>
      <c r="DD26" s="1047"/>
      <c r="DE26" s="1047"/>
      <c r="DF26" s="1048"/>
      <c r="DG26" s="1046"/>
      <c r="DH26" s="1047"/>
      <c r="DI26" s="1047"/>
      <c r="DJ26" s="1047"/>
      <c r="DK26" s="1048"/>
      <c r="DL26" s="1046"/>
      <c r="DM26" s="1047"/>
      <c r="DN26" s="1047"/>
      <c r="DO26" s="1047"/>
      <c r="DP26" s="1048"/>
      <c r="DQ26" s="1046"/>
      <c r="DR26" s="1047"/>
      <c r="DS26" s="1047"/>
      <c r="DT26" s="1047"/>
      <c r="DU26" s="1048"/>
      <c r="DV26" s="1049"/>
      <c r="DW26" s="1050"/>
      <c r="DX26" s="1050"/>
      <c r="DY26" s="1050"/>
      <c r="DZ26" s="1051"/>
      <c r="EA26" s="248"/>
    </row>
    <row r="27" spans="1:131" s="249" customFormat="1" ht="26.25" customHeight="1" thickBot="1" x14ac:dyDescent="0.2">
      <c r="A27" s="1055"/>
      <c r="B27" s="1056"/>
      <c r="C27" s="1056"/>
      <c r="D27" s="1056"/>
      <c r="E27" s="1056"/>
      <c r="F27" s="1056"/>
      <c r="G27" s="1056"/>
      <c r="H27" s="1056"/>
      <c r="I27" s="1056"/>
      <c r="J27" s="1056"/>
      <c r="K27" s="1056"/>
      <c r="L27" s="1056"/>
      <c r="M27" s="1056"/>
      <c r="N27" s="1056"/>
      <c r="O27" s="1056"/>
      <c r="P27" s="1057"/>
      <c r="Q27" s="1061"/>
      <c r="R27" s="1062"/>
      <c r="S27" s="1062"/>
      <c r="T27" s="1062"/>
      <c r="U27" s="1063"/>
      <c r="V27" s="1061"/>
      <c r="W27" s="1062"/>
      <c r="X27" s="1062"/>
      <c r="Y27" s="1062"/>
      <c r="Z27" s="1063"/>
      <c r="AA27" s="1061"/>
      <c r="AB27" s="1062"/>
      <c r="AC27" s="1062"/>
      <c r="AD27" s="1062"/>
      <c r="AE27" s="1062"/>
      <c r="AF27" s="1118"/>
      <c r="AG27" s="1068"/>
      <c r="AH27" s="1068"/>
      <c r="AI27" s="1068"/>
      <c r="AJ27" s="1119"/>
      <c r="AK27" s="1062"/>
      <c r="AL27" s="1062"/>
      <c r="AM27" s="1062"/>
      <c r="AN27" s="1062"/>
      <c r="AO27" s="1063"/>
      <c r="AP27" s="1061"/>
      <c r="AQ27" s="1062"/>
      <c r="AR27" s="1062"/>
      <c r="AS27" s="1062"/>
      <c r="AT27" s="1063"/>
      <c r="AU27" s="1061"/>
      <c r="AV27" s="1062"/>
      <c r="AW27" s="1062"/>
      <c r="AX27" s="1062"/>
      <c r="AY27" s="1063"/>
      <c r="AZ27" s="1061"/>
      <c r="BA27" s="1062"/>
      <c r="BB27" s="1062"/>
      <c r="BC27" s="1062"/>
      <c r="BD27" s="1063"/>
      <c r="BE27" s="1061"/>
      <c r="BF27" s="1062"/>
      <c r="BG27" s="1062"/>
      <c r="BH27" s="1062"/>
      <c r="BI27" s="1075"/>
      <c r="BJ27" s="254"/>
      <c r="BK27" s="254"/>
      <c r="BL27" s="254"/>
      <c r="BM27" s="254"/>
      <c r="BN27" s="254"/>
      <c r="BO27" s="267"/>
      <c r="BP27" s="267"/>
      <c r="BQ27" s="264">
        <v>21</v>
      </c>
      <c r="BR27" s="265"/>
      <c r="BS27" s="1071"/>
      <c r="BT27" s="1072"/>
      <c r="BU27" s="1072"/>
      <c r="BV27" s="1072"/>
      <c r="BW27" s="1072"/>
      <c r="BX27" s="1072"/>
      <c r="BY27" s="1072"/>
      <c r="BZ27" s="1072"/>
      <c r="CA27" s="1072"/>
      <c r="CB27" s="1072"/>
      <c r="CC27" s="1072"/>
      <c r="CD27" s="1072"/>
      <c r="CE27" s="1072"/>
      <c r="CF27" s="1072"/>
      <c r="CG27" s="1073"/>
      <c r="CH27" s="1046"/>
      <c r="CI27" s="1047"/>
      <c r="CJ27" s="1047"/>
      <c r="CK27" s="1047"/>
      <c r="CL27" s="1048"/>
      <c r="CM27" s="1046"/>
      <c r="CN27" s="1047"/>
      <c r="CO27" s="1047"/>
      <c r="CP27" s="1047"/>
      <c r="CQ27" s="1048"/>
      <c r="CR27" s="1046"/>
      <c r="CS27" s="1047"/>
      <c r="CT27" s="1047"/>
      <c r="CU27" s="1047"/>
      <c r="CV27" s="1048"/>
      <c r="CW27" s="1046"/>
      <c r="CX27" s="1047"/>
      <c r="CY27" s="1047"/>
      <c r="CZ27" s="1047"/>
      <c r="DA27" s="1048"/>
      <c r="DB27" s="1046"/>
      <c r="DC27" s="1047"/>
      <c r="DD27" s="1047"/>
      <c r="DE27" s="1047"/>
      <c r="DF27" s="1048"/>
      <c r="DG27" s="1046"/>
      <c r="DH27" s="1047"/>
      <c r="DI27" s="1047"/>
      <c r="DJ27" s="1047"/>
      <c r="DK27" s="1048"/>
      <c r="DL27" s="1046"/>
      <c r="DM27" s="1047"/>
      <c r="DN27" s="1047"/>
      <c r="DO27" s="1047"/>
      <c r="DP27" s="1048"/>
      <c r="DQ27" s="1046"/>
      <c r="DR27" s="1047"/>
      <c r="DS27" s="1047"/>
      <c r="DT27" s="1047"/>
      <c r="DU27" s="1048"/>
      <c r="DV27" s="1049"/>
      <c r="DW27" s="1050"/>
      <c r="DX27" s="1050"/>
      <c r="DY27" s="1050"/>
      <c r="DZ27" s="1051"/>
      <c r="EA27" s="248"/>
    </row>
    <row r="28" spans="1:131" s="249" customFormat="1" ht="26.25" customHeight="1" thickTop="1" x14ac:dyDescent="0.15">
      <c r="A28" s="268">
        <v>1</v>
      </c>
      <c r="B28" s="1107" t="s">
        <v>401</v>
      </c>
      <c r="C28" s="1108"/>
      <c r="D28" s="1108"/>
      <c r="E28" s="1108"/>
      <c r="F28" s="1108"/>
      <c r="G28" s="1108"/>
      <c r="H28" s="1108"/>
      <c r="I28" s="1108"/>
      <c r="J28" s="1108"/>
      <c r="K28" s="1108"/>
      <c r="L28" s="1108"/>
      <c r="M28" s="1108"/>
      <c r="N28" s="1108"/>
      <c r="O28" s="1108"/>
      <c r="P28" s="1109"/>
      <c r="Q28" s="1110">
        <v>2790</v>
      </c>
      <c r="R28" s="1111"/>
      <c r="S28" s="1111"/>
      <c r="T28" s="1111"/>
      <c r="U28" s="1111"/>
      <c r="V28" s="1111">
        <v>2733</v>
      </c>
      <c r="W28" s="1111"/>
      <c r="X28" s="1111"/>
      <c r="Y28" s="1111"/>
      <c r="Z28" s="1111"/>
      <c r="AA28" s="1111">
        <v>57</v>
      </c>
      <c r="AB28" s="1111"/>
      <c r="AC28" s="1111"/>
      <c r="AD28" s="1111"/>
      <c r="AE28" s="1112"/>
      <c r="AF28" s="1113">
        <v>57</v>
      </c>
      <c r="AG28" s="1111"/>
      <c r="AH28" s="1111"/>
      <c r="AI28" s="1111"/>
      <c r="AJ28" s="1114"/>
      <c r="AK28" s="1115">
        <v>181</v>
      </c>
      <c r="AL28" s="1103"/>
      <c r="AM28" s="1103"/>
      <c r="AN28" s="1103"/>
      <c r="AO28" s="1103"/>
      <c r="AP28" s="1103">
        <v>0</v>
      </c>
      <c r="AQ28" s="1103"/>
      <c r="AR28" s="1103"/>
      <c r="AS28" s="1103"/>
      <c r="AT28" s="1103"/>
      <c r="AU28" s="1103">
        <v>0</v>
      </c>
      <c r="AV28" s="1103"/>
      <c r="AW28" s="1103"/>
      <c r="AX28" s="1103"/>
      <c r="AY28" s="1103"/>
      <c r="AZ28" s="1104">
        <v>0</v>
      </c>
      <c r="BA28" s="1104"/>
      <c r="BB28" s="1104"/>
      <c r="BC28" s="1104"/>
      <c r="BD28" s="1104"/>
      <c r="BE28" s="1105"/>
      <c r="BF28" s="1105"/>
      <c r="BG28" s="1105"/>
      <c r="BH28" s="1105"/>
      <c r="BI28" s="1106"/>
      <c r="BJ28" s="254"/>
      <c r="BK28" s="254"/>
      <c r="BL28" s="254"/>
      <c r="BM28" s="254"/>
      <c r="BN28" s="254"/>
      <c r="BO28" s="267"/>
      <c r="BP28" s="267"/>
      <c r="BQ28" s="264">
        <v>22</v>
      </c>
      <c r="BR28" s="265"/>
      <c r="BS28" s="1071"/>
      <c r="BT28" s="1072"/>
      <c r="BU28" s="1072"/>
      <c r="BV28" s="1072"/>
      <c r="BW28" s="1072"/>
      <c r="BX28" s="1072"/>
      <c r="BY28" s="1072"/>
      <c r="BZ28" s="1072"/>
      <c r="CA28" s="1072"/>
      <c r="CB28" s="1072"/>
      <c r="CC28" s="1072"/>
      <c r="CD28" s="1072"/>
      <c r="CE28" s="1072"/>
      <c r="CF28" s="1072"/>
      <c r="CG28" s="1073"/>
      <c r="CH28" s="1046"/>
      <c r="CI28" s="1047"/>
      <c r="CJ28" s="1047"/>
      <c r="CK28" s="1047"/>
      <c r="CL28" s="1048"/>
      <c r="CM28" s="1046"/>
      <c r="CN28" s="1047"/>
      <c r="CO28" s="1047"/>
      <c r="CP28" s="1047"/>
      <c r="CQ28" s="1048"/>
      <c r="CR28" s="1046"/>
      <c r="CS28" s="1047"/>
      <c r="CT28" s="1047"/>
      <c r="CU28" s="1047"/>
      <c r="CV28" s="1048"/>
      <c r="CW28" s="1046"/>
      <c r="CX28" s="1047"/>
      <c r="CY28" s="1047"/>
      <c r="CZ28" s="1047"/>
      <c r="DA28" s="1048"/>
      <c r="DB28" s="1046"/>
      <c r="DC28" s="1047"/>
      <c r="DD28" s="1047"/>
      <c r="DE28" s="1047"/>
      <c r="DF28" s="1048"/>
      <c r="DG28" s="1046"/>
      <c r="DH28" s="1047"/>
      <c r="DI28" s="1047"/>
      <c r="DJ28" s="1047"/>
      <c r="DK28" s="1048"/>
      <c r="DL28" s="1046"/>
      <c r="DM28" s="1047"/>
      <c r="DN28" s="1047"/>
      <c r="DO28" s="1047"/>
      <c r="DP28" s="1048"/>
      <c r="DQ28" s="1046"/>
      <c r="DR28" s="1047"/>
      <c r="DS28" s="1047"/>
      <c r="DT28" s="1047"/>
      <c r="DU28" s="1048"/>
      <c r="DV28" s="1049"/>
      <c r="DW28" s="1050"/>
      <c r="DX28" s="1050"/>
      <c r="DY28" s="1050"/>
      <c r="DZ28" s="1051"/>
      <c r="EA28" s="248"/>
    </row>
    <row r="29" spans="1:131" s="249" customFormat="1" ht="26.25" customHeight="1" x14ac:dyDescent="0.15">
      <c r="A29" s="268">
        <v>2</v>
      </c>
      <c r="B29" s="1088" t="s">
        <v>402</v>
      </c>
      <c r="C29" s="1089"/>
      <c r="D29" s="1089"/>
      <c r="E29" s="1089"/>
      <c r="F29" s="1089"/>
      <c r="G29" s="1089"/>
      <c r="H29" s="1089"/>
      <c r="I29" s="1089"/>
      <c r="J29" s="1089"/>
      <c r="K29" s="1089"/>
      <c r="L29" s="1089"/>
      <c r="M29" s="1089"/>
      <c r="N29" s="1089"/>
      <c r="O29" s="1089"/>
      <c r="P29" s="1090"/>
      <c r="Q29" s="1100">
        <v>933</v>
      </c>
      <c r="R29" s="1101"/>
      <c r="S29" s="1101"/>
      <c r="T29" s="1101"/>
      <c r="U29" s="1101"/>
      <c r="V29" s="1101">
        <v>932</v>
      </c>
      <c r="W29" s="1101"/>
      <c r="X29" s="1101"/>
      <c r="Y29" s="1101"/>
      <c r="Z29" s="1101"/>
      <c r="AA29" s="1101">
        <v>1</v>
      </c>
      <c r="AB29" s="1101"/>
      <c r="AC29" s="1101"/>
      <c r="AD29" s="1101"/>
      <c r="AE29" s="1102"/>
      <c r="AF29" s="1094">
        <v>1</v>
      </c>
      <c r="AG29" s="1095"/>
      <c r="AH29" s="1095"/>
      <c r="AI29" s="1095"/>
      <c r="AJ29" s="1096"/>
      <c r="AK29" s="1037">
        <v>502</v>
      </c>
      <c r="AL29" s="1028"/>
      <c r="AM29" s="1028"/>
      <c r="AN29" s="1028"/>
      <c r="AO29" s="1028"/>
      <c r="AP29" s="1028">
        <v>0</v>
      </c>
      <c r="AQ29" s="1028"/>
      <c r="AR29" s="1028"/>
      <c r="AS29" s="1028"/>
      <c r="AT29" s="1028"/>
      <c r="AU29" s="1028">
        <v>0</v>
      </c>
      <c r="AV29" s="1028"/>
      <c r="AW29" s="1028"/>
      <c r="AX29" s="1028"/>
      <c r="AY29" s="1028"/>
      <c r="AZ29" s="1099">
        <v>0</v>
      </c>
      <c r="BA29" s="1099"/>
      <c r="BB29" s="1099"/>
      <c r="BC29" s="1099"/>
      <c r="BD29" s="1099"/>
      <c r="BE29" s="1083"/>
      <c r="BF29" s="1083"/>
      <c r="BG29" s="1083"/>
      <c r="BH29" s="1083"/>
      <c r="BI29" s="1084"/>
      <c r="BJ29" s="254"/>
      <c r="BK29" s="254"/>
      <c r="BL29" s="254"/>
      <c r="BM29" s="254"/>
      <c r="BN29" s="254"/>
      <c r="BO29" s="267"/>
      <c r="BP29" s="267"/>
      <c r="BQ29" s="264">
        <v>23</v>
      </c>
      <c r="BR29" s="265"/>
      <c r="BS29" s="1071"/>
      <c r="BT29" s="1072"/>
      <c r="BU29" s="1072"/>
      <c r="BV29" s="1072"/>
      <c r="BW29" s="1072"/>
      <c r="BX29" s="1072"/>
      <c r="BY29" s="1072"/>
      <c r="BZ29" s="1072"/>
      <c r="CA29" s="1072"/>
      <c r="CB29" s="1072"/>
      <c r="CC29" s="1072"/>
      <c r="CD29" s="1072"/>
      <c r="CE29" s="1072"/>
      <c r="CF29" s="1072"/>
      <c r="CG29" s="1073"/>
      <c r="CH29" s="1046"/>
      <c r="CI29" s="1047"/>
      <c r="CJ29" s="1047"/>
      <c r="CK29" s="1047"/>
      <c r="CL29" s="1048"/>
      <c r="CM29" s="1046"/>
      <c r="CN29" s="1047"/>
      <c r="CO29" s="1047"/>
      <c r="CP29" s="1047"/>
      <c r="CQ29" s="1048"/>
      <c r="CR29" s="1046"/>
      <c r="CS29" s="1047"/>
      <c r="CT29" s="1047"/>
      <c r="CU29" s="1047"/>
      <c r="CV29" s="1048"/>
      <c r="CW29" s="1046"/>
      <c r="CX29" s="1047"/>
      <c r="CY29" s="1047"/>
      <c r="CZ29" s="1047"/>
      <c r="DA29" s="1048"/>
      <c r="DB29" s="1046"/>
      <c r="DC29" s="1047"/>
      <c r="DD29" s="1047"/>
      <c r="DE29" s="1047"/>
      <c r="DF29" s="1048"/>
      <c r="DG29" s="1046"/>
      <c r="DH29" s="1047"/>
      <c r="DI29" s="1047"/>
      <c r="DJ29" s="1047"/>
      <c r="DK29" s="1048"/>
      <c r="DL29" s="1046"/>
      <c r="DM29" s="1047"/>
      <c r="DN29" s="1047"/>
      <c r="DO29" s="1047"/>
      <c r="DP29" s="1048"/>
      <c r="DQ29" s="1046"/>
      <c r="DR29" s="1047"/>
      <c r="DS29" s="1047"/>
      <c r="DT29" s="1047"/>
      <c r="DU29" s="1048"/>
      <c r="DV29" s="1049"/>
      <c r="DW29" s="1050"/>
      <c r="DX29" s="1050"/>
      <c r="DY29" s="1050"/>
      <c r="DZ29" s="1051"/>
      <c r="EA29" s="248"/>
    </row>
    <row r="30" spans="1:131" s="249" customFormat="1" ht="26.25" customHeight="1" x14ac:dyDescent="0.15">
      <c r="A30" s="268">
        <v>3</v>
      </c>
      <c r="B30" s="1088" t="s">
        <v>403</v>
      </c>
      <c r="C30" s="1089"/>
      <c r="D30" s="1089"/>
      <c r="E30" s="1089"/>
      <c r="F30" s="1089"/>
      <c r="G30" s="1089"/>
      <c r="H30" s="1089"/>
      <c r="I30" s="1089"/>
      <c r="J30" s="1089"/>
      <c r="K30" s="1089"/>
      <c r="L30" s="1089"/>
      <c r="M30" s="1089"/>
      <c r="N30" s="1089"/>
      <c r="O30" s="1089"/>
      <c r="P30" s="1090"/>
      <c r="Q30" s="1100">
        <v>591</v>
      </c>
      <c r="R30" s="1101"/>
      <c r="S30" s="1101"/>
      <c r="T30" s="1101"/>
      <c r="U30" s="1101"/>
      <c r="V30" s="1101">
        <v>513</v>
      </c>
      <c r="W30" s="1101"/>
      <c r="X30" s="1101"/>
      <c r="Y30" s="1101"/>
      <c r="Z30" s="1101"/>
      <c r="AA30" s="1101">
        <v>78</v>
      </c>
      <c r="AB30" s="1101"/>
      <c r="AC30" s="1101"/>
      <c r="AD30" s="1101"/>
      <c r="AE30" s="1102"/>
      <c r="AF30" s="1094">
        <v>580</v>
      </c>
      <c r="AG30" s="1095"/>
      <c r="AH30" s="1095"/>
      <c r="AI30" s="1095"/>
      <c r="AJ30" s="1096"/>
      <c r="AK30" s="1037">
        <v>129</v>
      </c>
      <c r="AL30" s="1028"/>
      <c r="AM30" s="1028"/>
      <c r="AN30" s="1028"/>
      <c r="AO30" s="1028"/>
      <c r="AP30" s="1028">
        <v>1931</v>
      </c>
      <c r="AQ30" s="1028"/>
      <c r="AR30" s="1028"/>
      <c r="AS30" s="1028"/>
      <c r="AT30" s="1028"/>
      <c r="AU30" s="1028">
        <v>33</v>
      </c>
      <c r="AV30" s="1028"/>
      <c r="AW30" s="1028"/>
      <c r="AX30" s="1028"/>
      <c r="AY30" s="1028"/>
      <c r="AZ30" s="1099">
        <v>0</v>
      </c>
      <c r="BA30" s="1099"/>
      <c r="BB30" s="1099"/>
      <c r="BC30" s="1099"/>
      <c r="BD30" s="1099"/>
      <c r="BE30" s="1083" t="s">
        <v>404</v>
      </c>
      <c r="BF30" s="1083"/>
      <c r="BG30" s="1083"/>
      <c r="BH30" s="1083"/>
      <c r="BI30" s="1084"/>
      <c r="BJ30" s="254"/>
      <c r="BK30" s="254"/>
      <c r="BL30" s="254"/>
      <c r="BM30" s="254"/>
      <c r="BN30" s="254"/>
      <c r="BO30" s="267"/>
      <c r="BP30" s="267"/>
      <c r="BQ30" s="264">
        <v>24</v>
      </c>
      <c r="BR30" s="265"/>
      <c r="BS30" s="1071"/>
      <c r="BT30" s="1072"/>
      <c r="BU30" s="1072"/>
      <c r="BV30" s="1072"/>
      <c r="BW30" s="1072"/>
      <c r="BX30" s="1072"/>
      <c r="BY30" s="1072"/>
      <c r="BZ30" s="1072"/>
      <c r="CA30" s="1072"/>
      <c r="CB30" s="1072"/>
      <c r="CC30" s="1072"/>
      <c r="CD30" s="1072"/>
      <c r="CE30" s="1072"/>
      <c r="CF30" s="1072"/>
      <c r="CG30" s="1073"/>
      <c r="CH30" s="1046"/>
      <c r="CI30" s="1047"/>
      <c r="CJ30" s="1047"/>
      <c r="CK30" s="1047"/>
      <c r="CL30" s="1048"/>
      <c r="CM30" s="1046"/>
      <c r="CN30" s="1047"/>
      <c r="CO30" s="1047"/>
      <c r="CP30" s="1047"/>
      <c r="CQ30" s="1048"/>
      <c r="CR30" s="1046"/>
      <c r="CS30" s="1047"/>
      <c r="CT30" s="1047"/>
      <c r="CU30" s="1047"/>
      <c r="CV30" s="1048"/>
      <c r="CW30" s="1046"/>
      <c r="CX30" s="1047"/>
      <c r="CY30" s="1047"/>
      <c r="CZ30" s="1047"/>
      <c r="DA30" s="1048"/>
      <c r="DB30" s="1046"/>
      <c r="DC30" s="1047"/>
      <c r="DD30" s="1047"/>
      <c r="DE30" s="1047"/>
      <c r="DF30" s="1048"/>
      <c r="DG30" s="1046"/>
      <c r="DH30" s="1047"/>
      <c r="DI30" s="1047"/>
      <c r="DJ30" s="1047"/>
      <c r="DK30" s="1048"/>
      <c r="DL30" s="1046"/>
      <c r="DM30" s="1047"/>
      <c r="DN30" s="1047"/>
      <c r="DO30" s="1047"/>
      <c r="DP30" s="1048"/>
      <c r="DQ30" s="1046"/>
      <c r="DR30" s="1047"/>
      <c r="DS30" s="1047"/>
      <c r="DT30" s="1047"/>
      <c r="DU30" s="1048"/>
      <c r="DV30" s="1049"/>
      <c r="DW30" s="1050"/>
      <c r="DX30" s="1050"/>
      <c r="DY30" s="1050"/>
      <c r="DZ30" s="1051"/>
      <c r="EA30" s="248"/>
    </row>
    <row r="31" spans="1:131" s="249" customFormat="1" ht="26.25" customHeight="1" x14ac:dyDescent="0.15">
      <c r="A31" s="268">
        <v>4</v>
      </c>
      <c r="B31" s="1088" t="s">
        <v>405</v>
      </c>
      <c r="C31" s="1089"/>
      <c r="D31" s="1089"/>
      <c r="E31" s="1089"/>
      <c r="F31" s="1089"/>
      <c r="G31" s="1089"/>
      <c r="H31" s="1089"/>
      <c r="I31" s="1089"/>
      <c r="J31" s="1089"/>
      <c r="K31" s="1089"/>
      <c r="L31" s="1089"/>
      <c r="M31" s="1089"/>
      <c r="N31" s="1089"/>
      <c r="O31" s="1089"/>
      <c r="P31" s="1090"/>
      <c r="Q31" s="1100">
        <v>1253</v>
      </c>
      <c r="R31" s="1101"/>
      <c r="S31" s="1101"/>
      <c r="T31" s="1101"/>
      <c r="U31" s="1101"/>
      <c r="V31" s="1101">
        <v>1251</v>
      </c>
      <c r="W31" s="1101"/>
      <c r="X31" s="1101"/>
      <c r="Y31" s="1101"/>
      <c r="Z31" s="1101"/>
      <c r="AA31" s="1101">
        <v>2</v>
      </c>
      <c r="AB31" s="1101"/>
      <c r="AC31" s="1101"/>
      <c r="AD31" s="1101"/>
      <c r="AE31" s="1102"/>
      <c r="AF31" s="1094">
        <v>207</v>
      </c>
      <c r="AG31" s="1095"/>
      <c r="AH31" s="1095"/>
      <c r="AI31" s="1095"/>
      <c r="AJ31" s="1096"/>
      <c r="AK31" s="1037">
        <v>850</v>
      </c>
      <c r="AL31" s="1028"/>
      <c r="AM31" s="1028"/>
      <c r="AN31" s="1028"/>
      <c r="AO31" s="1028"/>
      <c r="AP31" s="1028">
        <v>13551</v>
      </c>
      <c r="AQ31" s="1028"/>
      <c r="AR31" s="1028"/>
      <c r="AS31" s="1028"/>
      <c r="AT31" s="1028"/>
      <c r="AU31" s="1028">
        <v>10211</v>
      </c>
      <c r="AV31" s="1028"/>
      <c r="AW31" s="1028"/>
      <c r="AX31" s="1028"/>
      <c r="AY31" s="1028"/>
      <c r="AZ31" s="1099">
        <v>0</v>
      </c>
      <c r="BA31" s="1099"/>
      <c r="BB31" s="1099"/>
      <c r="BC31" s="1099"/>
      <c r="BD31" s="1099"/>
      <c r="BE31" s="1083" t="s">
        <v>404</v>
      </c>
      <c r="BF31" s="1083"/>
      <c r="BG31" s="1083"/>
      <c r="BH31" s="1083"/>
      <c r="BI31" s="1084"/>
      <c r="BJ31" s="254"/>
      <c r="BK31" s="254"/>
      <c r="BL31" s="254"/>
      <c r="BM31" s="254"/>
      <c r="BN31" s="254"/>
      <c r="BO31" s="267"/>
      <c r="BP31" s="267"/>
      <c r="BQ31" s="264">
        <v>25</v>
      </c>
      <c r="BR31" s="265"/>
      <c r="BS31" s="1071"/>
      <c r="BT31" s="1072"/>
      <c r="BU31" s="1072"/>
      <c r="BV31" s="1072"/>
      <c r="BW31" s="1072"/>
      <c r="BX31" s="1072"/>
      <c r="BY31" s="1072"/>
      <c r="BZ31" s="1072"/>
      <c r="CA31" s="1072"/>
      <c r="CB31" s="1072"/>
      <c r="CC31" s="1072"/>
      <c r="CD31" s="1072"/>
      <c r="CE31" s="1072"/>
      <c r="CF31" s="1072"/>
      <c r="CG31" s="1073"/>
      <c r="CH31" s="1046"/>
      <c r="CI31" s="1047"/>
      <c r="CJ31" s="1047"/>
      <c r="CK31" s="1047"/>
      <c r="CL31" s="1048"/>
      <c r="CM31" s="1046"/>
      <c r="CN31" s="1047"/>
      <c r="CO31" s="1047"/>
      <c r="CP31" s="1047"/>
      <c r="CQ31" s="1048"/>
      <c r="CR31" s="1046"/>
      <c r="CS31" s="1047"/>
      <c r="CT31" s="1047"/>
      <c r="CU31" s="1047"/>
      <c r="CV31" s="1048"/>
      <c r="CW31" s="1046"/>
      <c r="CX31" s="1047"/>
      <c r="CY31" s="1047"/>
      <c r="CZ31" s="1047"/>
      <c r="DA31" s="1048"/>
      <c r="DB31" s="1046"/>
      <c r="DC31" s="1047"/>
      <c r="DD31" s="1047"/>
      <c r="DE31" s="1047"/>
      <c r="DF31" s="1048"/>
      <c r="DG31" s="1046"/>
      <c r="DH31" s="1047"/>
      <c r="DI31" s="1047"/>
      <c r="DJ31" s="1047"/>
      <c r="DK31" s="1048"/>
      <c r="DL31" s="1046"/>
      <c r="DM31" s="1047"/>
      <c r="DN31" s="1047"/>
      <c r="DO31" s="1047"/>
      <c r="DP31" s="1048"/>
      <c r="DQ31" s="1046"/>
      <c r="DR31" s="1047"/>
      <c r="DS31" s="1047"/>
      <c r="DT31" s="1047"/>
      <c r="DU31" s="1048"/>
      <c r="DV31" s="1049"/>
      <c r="DW31" s="1050"/>
      <c r="DX31" s="1050"/>
      <c r="DY31" s="1050"/>
      <c r="DZ31" s="1051"/>
      <c r="EA31" s="248"/>
    </row>
    <row r="32" spans="1:131" s="249" customFormat="1" ht="26.25" customHeight="1" x14ac:dyDescent="0.15">
      <c r="A32" s="268">
        <v>5</v>
      </c>
      <c r="B32" s="1088" t="s">
        <v>406</v>
      </c>
      <c r="C32" s="1089"/>
      <c r="D32" s="1089"/>
      <c r="E32" s="1089"/>
      <c r="F32" s="1089"/>
      <c r="G32" s="1089"/>
      <c r="H32" s="1089"/>
      <c r="I32" s="1089"/>
      <c r="J32" s="1089"/>
      <c r="K32" s="1089"/>
      <c r="L32" s="1089"/>
      <c r="M32" s="1089"/>
      <c r="N32" s="1089"/>
      <c r="O32" s="1089"/>
      <c r="P32" s="1090"/>
      <c r="Q32" s="1100">
        <v>123</v>
      </c>
      <c r="R32" s="1101"/>
      <c r="S32" s="1101"/>
      <c r="T32" s="1101"/>
      <c r="U32" s="1101"/>
      <c r="V32" s="1101">
        <v>123</v>
      </c>
      <c r="W32" s="1101"/>
      <c r="X32" s="1101"/>
      <c r="Y32" s="1101"/>
      <c r="Z32" s="1101"/>
      <c r="AA32" s="1101">
        <v>0</v>
      </c>
      <c r="AB32" s="1101"/>
      <c r="AC32" s="1101"/>
      <c r="AD32" s="1101"/>
      <c r="AE32" s="1102"/>
      <c r="AF32" s="1094" t="s">
        <v>407</v>
      </c>
      <c r="AG32" s="1095"/>
      <c r="AH32" s="1095"/>
      <c r="AI32" s="1095"/>
      <c r="AJ32" s="1096"/>
      <c r="AK32" s="1037">
        <v>0</v>
      </c>
      <c r="AL32" s="1028"/>
      <c r="AM32" s="1028"/>
      <c r="AN32" s="1028"/>
      <c r="AO32" s="1028"/>
      <c r="AP32" s="1028">
        <v>0</v>
      </c>
      <c r="AQ32" s="1028"/>
      <c r="AR32" s="1028"/>
      <c r="AS32" s="1028"/>
      <c r="AT32" s="1028"/>
      <c r="AU32" s="1028">
        <v>0</v>
      </c>
      <c r="AV32" s="1028"/>
      <c r="AW32" s="1028"/>
      <c r="AX32" s="1028"/>
      <c r="AY32" s="1028"/>
      <c r="AZ32" s="1099">
        <v>0</v>
      </c>
      <c r="BA32" s="1099"/>
      <c r="BB32" s="1099"/>
      <c r="BC32" s="1099"/>
      <c r="BD32" s="1099"/>
      <c r="BE32" s="1083" t="s">
        <v>408</v>
      </c>
      <c r="BF32" s="1083"/>
      <c r="BG32" s="1083"/>
      <c r="BH32" s="1083"/>
      <c r="BI32" s="1084"/>
      <c r="BJ32" s="254"/>
      <c r="BK32" s="254"/>
      <c r="BL32" s="254"/>
      <c r="BM32" s="254"/>
      <c r="BN32" s="254"/>
      <c r="BO32" s="267"/>
      <c r="BP32" s="267"/>
      <c r="BQ32" s="264">
        <v>26</v>
      </c>
      <c r="BR32" s="265"/>
      <c r="BS32" s="1071"/>
      <c r="BT32" s="1072"/>
      <c r="BU32" s="1072"/>
      <c r="BV32" s="1072"/>
      <c r="BW32" s="1072"/>
      <c r="BX32" s="1072"/>
      <c r="BY32" s="1072"/>
      <c r="BZ32" s="1072"/>
      <c r="CA32" s="1072"/>
      <c r="CB32" s="1072"/>
      <c r="CC32" s="1072"/>
      <c r="CD32" s="1072"/>
      <c r="CE32" s="1072"/>
      <c r="CF32" s="1072"/>
      <c r="CG32" s="1073"/>
      <c r="CH32" s="1046"/>
      <c r="CI32" s="1047"/>
      <c r="CJ32" s="1047"/>
      <c r="CK32" s="1047"/>
      <c r="CL32" s="1048"/>
      <c r="CM32" s="1046"/>
      <c r="CN32" s="1047"/>
      <c r="CO32" s="1047"/>
      <c r="CP32" s="1047"/>
      <c r="CQ32" s="1048"/>
      <c r="CR32" s="1046"/>
      <c r="CS32" s="1047"/>
      <c r="CT32" s="1047"/>
      <c r="CU32" s="1047"/>
      <c r="CV32" s="1048"/>
      <c r="CW32" s="1046"/>
      <c r="CX32" s="1047"/>
      <c r="CY32" s="1047"/>
      <c r="CZ32" s="1047"/>
      <c r="DA32" s="1048"/>
      <c r="DB32" s="1046"/>
      <c r="DC32" s="1047"/>
      <c r="DD32" s="1047"/>
      <c r="DE32" s="1047"/>
      <c r="DF32" s="1048"/>
      <c r="DG32" s="1046"/>
      <c r="DH32" s="1047"/>
      <c r="DI32" s="1047"/>
      <c r="DJ32" s="1047"/>
      <c r="DK32" s="1048"/>
      <c r="DL32" s="1046"/>
      <c r="DM32" s="1047"/>
      <c r="DN32" s="1047"/>
      <c r="DO32" s="1047"/>
      <c r="DP32" s="1048"/>
      <c r="DQ32" s="1046"/>
      <c r="DR32" s="1047"/>
      <c r="DS32" s="1047"/>
      <c r="DT32" s="1047"/>
      <c r="DU32" s="1048"/>
      <c r="DV32" s="1049"/>
      <c r="DW32" s="1050"/>
      <c r="DX32" s="1050"/>
      <c r="DY32" s="1050"/>
      <c r="DZ32" s="1051"/>
      <c r="EA32" s="248"/>
    </row>
    <row r="33" spans="1:131" s="249" customFormat="1" ht="26.25" customHeight="1" x14ac:dyDescent="0.15">
      <c r="A33" s="268">
        <v>6</v>
      </c>
      <c r="B33" s="1088"/>
      <c r="C33" s="1089"/>
      <c r="D33" s="1089"/>
      <c r="E33" s="1089"/>
      <c r="F33" s="1089"/>
      <c r="G33" s="1089"/>
      <c r="H33" s="1089"/>
      <c r="I33" s="1089"/>
      <c r="J33" s="1089"/>
      <c r="K33" s="1089"/>
      <c r="L33" s="1089"/>
      <c r="M33" s="1089"/>
      <c r="N33" s="1089"/>
      <c r="O33" s="1089"/>
      <c r="P33" s="1090"/>
      <c r="Q33" s="1100"/>
      <c r="R33" s="1101"/>
      <c r="S33" s="1101"/>
      <c r="T33" s="1101"/>
      <c r="U33" s="1101"/>
      <c r="V33" s="1101"/>
      <c r="W33" s="1101"/>
      <c r="X33" s="1101"/>
      <c r="Y33" s="1101"/>
      <c r="Z33" s="1101"/>
      <c r="AA33" s="1101"/>
      <c r="AB33" s="1101"/>
      <c r="AC33" s="1101"/>
      <c r="AD33" s="1101"/>
      <c r="AE33" s="1102"/>
      <c r="AF33" s="1094"/>
      <c r="AG33" s="1095"/>
      <c r="AH33" s="1095"/>
      <c r="AI33" s="1095"/>
      <c r="AJ33" s="1096"/>
      <c r="AK33" s="1037"/>
      <c r="AL33" s="1028"/>
      <c r="AM33" s="1028"/>
      <c r="AN33" s="1028"/>
      <c r="AO33" s="1028"/>
      <c r="AP33" s="1028"/>
      <c r="AQ33" s="1028"/>
      <c r="AR33" s="1028"/>
      <c r="AS33" s="1028"/>
      <c r="AT33" s="1028"/>
      <c r="AU33" s="1028"/>
      <c r="AV33" s="1028"/>
      <c r="AW33" s="1028"/>
      <c r="AX33" s="1028"/>
      <c r="AY33" s="1028"/>
      <c r="AZ33" s="1099"/>
      <c r="BA33" s="1099"/>
      <c r="BB33" s="1099"/>
      <c r="BC33" s="1099"/>
      <c r="BD33" s="1099"/>
      <c r="BE33" s="1083"/>
      <c r="BF33" s="1083"/>
      <c r="BG33" s="1083"/>
      <c r="BH33" s="1083"/>
      <c r="BI33" s="1084"/>
      <c r="BJ33" s="254"/>
      <c r="BK33" s="254"/>
      <c r="BL33" s="254"/>
      <c r="BM33" s="254"/>
      <c r="BN33" s="254"/>
      <c r="BO33" s="267"/>
      <c r="BP33" s="267"/>
      <c r="BQ33" s="264">
        <v>27</v>
      </c>
      <c r="BR33" s="265"/>
      <c r="BS33" s="1071"/>
      <c r="BT33" s="1072"/>
      <c r="BU33" s="1072"/>
      <c r="BV33" s="1072"/>
      <c r="BW33" s="1072"/>
      <c r="BX33" s="1072"/>
      <c r="BY33" s="1072"/>
      <c r="BZ33" s="1072"/>
      <c r="CA33" s="1072"/>
      <c r="CB33" s="1072"/>
      <c r="CC33" s="1072"/>
      <c r="CD33" s="1072"/>
      <c r="CE33" s="1072"/>
      <c r="CF33" s="1072"/>
      <c r="CG33" s="1073"/>
      <c r="CH33" s="1046"/>
      <c r="CI33" s="1047"/>
      <c r="CJ33" s="1047"/>
      <c r="CK33" s="1047"/>
      <c r="CL33" s="1048"/>
      <c r="CM33" s="1046"/>
      <c r="CN33" s="1047"/>
      <c r="CO33" s="1047"/>
      <c r="CP33" s="1047"/>
      <c r="CQ33" s="1048"/>
      <c r="CR33" s="1046"/>
      <c r="CS33" s="1047"/>
      <c r="CT33" s="1047"/>
      <c r="CU33" s="1047"/>
      <c r="CV33" s="1048"/>
      <c r="CW33" s="1046"/>
      <c r="CX33" s="1047"/>
      <c r="CY33" s="1047"/>
      <c r="CZ33" s="1047"/>
      <c r="DA33" s="1048"/>
      <c r="DB33" s="1046"/>
      <c r="DC33" s="1047"/>
      <c r="DD33" s="1047"/>
      <c r="DE33" s="1047"/>
      <c r="DF33" s="1048"/>
      <c r="DG33" s="1046"/>
      <c r="DH33" s="1047"/>
      <c r="DI33" s="1047"/>
      <c r="DJ33" s="1047"/>
      <c r="DK33" s="1048"/>
      <c r="DL33" s="1046"/>
      <c r="DM33" s="1047"/>
      <c r="DN33" s="1047"/>
      <c r="DO33" s="1047"/>
      <c r="DP33" s="1048"/>
      <c r="DQ33" s="1046"/>
      <c r="DR33" s="1047"/>
      <c r="DS33" s="1047"/>
      <c r="DT33" s="1047"/>
      <c r="DU33" s="1048"/>
      <c r="DV33" s="1049"/>
      <c r="DW33" s="1050"/>
      <c r="DX33" s="1050"/>
      <c r="DY33" s="1050"/>
      <c r="DZ33" s="1051"/>
      <c r="EA33" s="248"/>
    </row>
    <row r="34" spans="1:131" s="249" customFormat="1" ht="26.25" customHeight="1" x14ac:dyDescent="0.15">
      <c r="A34" s="268">
        <v>7</v>
      </c>
      <c r="B34" s="1088"/>
      <c r="C34" s="1089"/>
      <c r="D34" s="1089"/>
      <c r="E34" s="1089"/>
      <c r="F34" s="1089"/>
      <c r="G34" s="1089"/>
      <c r="H34" s="1089"/>
      <c r="I34" s="1089"/>
      <c r="J34" s="1089"/>
      <c r="K34" s="1089"/>
      <c r="L34" s="1089"/>
      <c r="M34" s="1089"/>
      <c r="N34" s="1089"/>
      <c r="O34" s="1089"/>
      <c r="P34" s="1090"/>
      <c r="Q34" s="1100"/>
      <c r="R34" s="1101"/>
      <c r="S34" s="1101"/>
      <c r="T34" s="1101"/>
      <c r="U34" s="1101"/>
      <c r="V34" s="1101"/>
      <c r="W34" s="1101"/>
      <c r="X34" s="1101"/>
      <c r="Y34" s="1101"/>
      <c r="Z34" s="1101"/>
      <c r="AA34" s="1101"/>
      <c r="AB34" s="1101"/>
      <c r="AC34" s="1101"/>
      <c r="AD34" s="1101"/>
      <c r="AE34" s="1102"/>
      <c r="AF34" s="1094"/>
      <c r="AG34" s="1095"/>
      <c r="AH34" s="1095"/>
      <c r="AI34" s="1095"/>
      <c r="AJ34" s="1096"/>
      <c r="AK34" s="1037"/>
      <c r="AL34" s="1028"/>
      <c r="AM34" s="1028"/>
      <c r="AN34" s="1028"/>
      <c r="AO34" s="1028"/>
      <c r="AP34" s="1028"/>
      <c r="AQ34" s="1028"/>
      <c r="AR34" s="1028"/>
      <c r="AS34" s="1028"/>
      <c r="AT34" s="1028"/>
      <c r="AU34" s="1028"/>
      <c r="AV34" s="1028"/>
      <c r="AW34" s="1028"/>
      <c r="AX34" s="1028"/>
      <c r="AY34" s="1028"/>
      <c r="AZ34" s="1099"/>
      <c r="BA34" s="1099"/>
      <c r="BB34" s="1099"/>
      <c r="BC34" s="1099"/>
      <c r="BD34" s="1099"/>
      <c r="BE34" s="1083"/>
      <c r="BF34" s="1083"/>
      <c r="BG34" s="1083"/>
      <c r="BH34" s="1083"/>
      <c r="BI34" s="1084"/>
      <c r="BJ34" s="254"/>
      <c r="BK34" s="254"/>
      <c r="BL34" s="254"/>
      <c r="BM34" s="254"/>
      <c r="BN34" s="254"/>
      <c r="BO34" s="267"/>
      <c r="BP34" s="267"/>
      <c r="BQ34" s="264">
        <v>28</v>
      </c>
      <c r="BR34" s="265"/>
      <c r="BS34" s="1071"/>
      <c r="BT34" s="1072"/>
      <c r="BU34" s="1072"/>
      <c r="BV34" s="1072"/>
      <c r="BW34" s="1072"/>
      <c r="BX34" s="1072"/>
      <c r="BY34" s="1072"/>
      <c r="BZ34" s="1072"/>
      <c r="CA34" s="1072"/>
      <c r="CB34" s="1072"/>
      <c r="CC34" s="1072"/>
      <c r="CD34" s="1072"/>
      <c r="CE34" s="1072"/>
      <c r="CF34" s="1072"/>
      <c r="CG34" s="1073"/>
      <c r="CH34" s="1046"/>
      <c r="CI34" s="1047"/>
      <c r="CJ34" s="1047"/>
      <c r="CK34" s="1047"/>
      <c r="CL34" s="1048"/>
      <c r="CM34" s="1046"/>
      <c r="CN34" s="1047"/>
      <c r="CO34" s="1047"/>
      <c r="CP34" s="1047"/>
      <c r="CQ34" s="1048"/>
      <c r="CR34" s="1046"/>
      <c r="CS34" s="1047"/>
      <c r="CT34" s="1047"/>
      <c r="CU34" s="1047"/>
      <c r="CV34" s="1048"/>
      <c r="CW34" s="1046"/>
      <c r="CX34" s="1047"/>
      <c r="CY34" s="1047"/>
      <c r="CZ34" s="1047"/>
      <c r="DA34" s="1048"/>
      <c r="DB34" s="1046"/>
      <c r="DC34" s="1047"/>
      <c r="DD34" s="1047"/>
      <c r="DE34" s="1047"/>
      <c r="DF34" s="1048"/>
      <c r="DG34" s="1046"/>
      <c r="DH34" s="1047"/>
      <c r="DI34" s="1047"/>
      <c r="DJ34" s="1047"/>
      <c r="DK34" s="1048"/>
      <c r="DL34" s="1046"/>
      <c r="DM34" s="1047"/>
      <c r="DN34" s="1047"/>
      <c r="DO34" s="1047"/>
      <c r="DP34" s="1048"/>
      <c r="DQ34" s="1046"/>
      <c r="DR34" s="1047"/>
      <c r="DS34" s="1047"/>
      <c r="DT34" s="1047"/>
      <c r="DU34" s="1048"/>
      <c r="DV34" s="1049"/>
      <c r="DW34" s="1050"/>
      <c r="DX34" s="1050"/>
      <c r="DY34" s="1050"/>
      <c r="DZ34" s="1051"/>
      <c r="EA34" s="248"/>
    </row>
    <row r="35" spans="1:131" s="249" customFormat="1" ht="26.25" customHeight="1" x14ac:dyDescent="0.15">
      <c r="A35" s="268">
        <v>8</v>
      </c>
      <c r="B35" s="1088"/>
      <c r="C35" s="1089"/>
      <c r="D35" s="1089"/>
      <c r="E35" s="1089"/>
      <c r="F35" s="1089"/>
      <c r="G35" s="1089"/>
      <c r="H35" s="1089"/>
      <c r="I35" s="1089"/>
      <c r="J35" s="1089"/>
      <c r="K35" s="1089"/>
      <c r="L35" s="1089"/>
      <c r="M35" s="1089"/>
      <c r="N35" s="1089"/>
      <c r="O35" s="1089"/>
      <c r="P35" s="1090"/>
      <c r="Q35" s="1100"/>
      <c r="R35" s="1101"/>
      <c r="S35" s="1101"/>
      <c r="T35" s="1101"/>
      <c r="U35" s="1101"/>
      <c r="V35" s="1101"/>
      <c r="W35" s="1101"/>
      <c r="X35" s="1101"/>
      <c r="Y35" s="1101"/>
      <c r="Z35" s="1101"/>
      <c r="AA35" s="1101"/>
      <c r="AB35" s="1101"/>
      <c r="AC35" s="1101"/>
      <c r="AD35" s="1101"/>
      <c r="AE35" s="1102"/>
      <c r="AF35" s="1094"/>
      <c r="AG35" s="1095"/>
      <c r="AH35" s="1095"/>
      <c r="AI35" s="1095"/>
      <c r="AJ35" s="1096"/>
      <c r="AK35" s="1037"/>
      <c r="AL35" s="1028"/>
      <c r="AM35" s="1028"/>
      <c r="AN35" s="1028"/>
      <c r="AO35" s="1028"/>
      <c r="AP35" s="1028"/>
      <c r="AQ35" s="1028"/>
      <c r="AR35" s="1028"/>
      <c r="AS35" s="1028"/>
      <c r="AT35" s="1028"/>
      <c r="AU35" s="1028"/>
      <c r="AV35" s="1028"/>
      <c r="AW35" s="1028"/>
      <c r="AX35" s="1028"/>
      <c r="AY35" s="1028"/>
      <c r="AZ35" s="1099"/>
      <c r="BA35" s="1099"/>
      <c r="BB35" s="1099"/>
      <c r="BC35" s="1099"/>
      <c r="BD35" s="1099"/>
      <c r="BE35" s="1083"/>
      <c r="BF35" s="1083"/>
      <c r="BG35" s="1083"/>
      <c r="BH35" s="1083"/>
      <c r="BI35" s="1084"/>
      <c r="BJ35" s="254"/>
      <c r="BK35" s="254"/>
      <c r="BL35" s="254"/>
      <c r="BM35" s="254"/>
      <c r="BN35" s="254"/>
      <c r="BO35" s="267"/>
      <c r="BP35" s="267"/>
      <c r="BQ35" s="264">
        <v>29</v>
      </c>
      <c r="BR35" s="265"/>
      <c r="BS35" s="1071"/>
      <c r="BT35" s="1072"/>
      <c r="BU35" s="1072"/>
      <c r="BV35" s="1072"/>
      <c r="BW35" s="1072"/>
      <c r="BX35" s="1072"/>
      <c r="BY35" s="1072"/>
      <c r="BZ35" s="1072"/>
      <c r="CA35" s="1072"/>
      <c r="CB35" s="1072"/>
      <c r="CC35" s="1072"/>
      <c r="CD35" s="1072"/>
      <c r="CE35" s="1072"/>
      <c r="CF35" s="1072"/>
      <c r="CG35" s="1073"/>
      <c r="CH35" s="1046"/>
      <c r="CI35" s="1047"/>
      <c r="CJ35" s="1047"/>
      <c r="CK35" s="1047"/>
      <c r="CL35" s="1048"/>
      <c r="CM35" s="1046"/>
      <c r="CN35" s="1047"/>
      <c r="CO35" s="1047"/>
      <c r="CP35" s="1047"/>
      <c r="CQ35" s="1048"/>
      <c r="CR35" s="1046"/>
      <c r="CS35" s="1047"/>
      <c r="CT35" s="1047"/>
      <c r="CU35" s="1047"/>
      <c r="CV35" s="1048"/>
      <c r="CW35" s="1046"/>
      <c r="CX35" s="1047"/>
      <c r="CY35" s="1047"/>
      <c r="CZ35" s="1047"/>
      <c r="DA35" s="1048"/>
      <c r="DB35" s="1046"/>
      <c r="DC35" s="1047"/>
      <c r="DD35" s="1047"/>
      <c r="DE35" s="1047"/>
      <c r="DF35" s="1048"/>
      <c r="DG35" s="1046"/>
      <c r="DH35" s="1047"/>
      <c r="DI35" s="1047"/>
      <c r="DJ35" s="1047"/>
      <c r="DK35" s="1048"/>
      <c r="DL35" s="1046"/>
      <c r="DM35" s="1047"/>
      <c r="DN35" s="1047"/>
      <c r="DO35" s="1047"/>
      <c r="DP35" s="1048"/>
      <c r="DQ35" s="1046"/>
      <c r="DR35" s="1047"/>
      <c r="DS35" s="1047"/>
      <c r="DT35" s="1047"/>
      <c r="DU35" s="1048"/>
      <c r="DV35" s="1049"/>
      <c r="DW35" s="1050"/>
      <c r="DX35" s="1050"/>
      <c r="DY35" s="1050"/>
      <c r="DZ35" s="1051"/>
      <c r="EA35" s="248"/>
    </row>
    <row r="36" spans="1:131" s="249" customFormat="1" ht="26.25" customHeight="1" x14ac:dyDescent="0.15">
      <c r="A36" s="268">
        <v>9</v>
      </c>
      <c r="B36" s="1088"/>
      <c r="C36" s="1089"/>
      <c r="D36" s="1089"/>
      <c r="E36" s="1089"/>
      <c r="F36" s="1089"/>
      <c r="G36" s="1089"/>
      <c r="H36" s="1089"/>
      <c r="I36" s="1089"/>
      <c r="J36" s="1089"/>
      <c r="K36" s="1089"/>
      <c r="L36" s="1089"/>
      <c r="M36" s="1089"/>
      <c r="N36" s="1089"/>
      <c r="O36" s="1089"/>
      <c r="P36" s="1090"/>
      <c r="Q36" s="1100"/>
      <c r="R36" s="1101"/>
      <c r="S36" s="1101"/>
      <c r="T36" s="1101"/>
      <c r="U36" s="1101"/>
      <c r="V36" s="1101"/>
      <c r="W36" s="1101"/>
      <c r="X36" s="1101"/>
      <c r="Y36" s="1101"/>
      <c r="Z36" s="1101"/>
      <c r="AA36" s="1101"/>
      <c r="AB36" s="1101"/>
      <c r="AC36" s="1101"/>
      <c r="AD36" s="1101"/>
      <c r="AE36" s="1102"/>
      <c r="AF36" s="1094"/>
      <c r="AG36" s="1095"/>
      <c r="AH36" s="1095"/>
      <c r="AI36" s="1095"/>
      <c r="AJ36" s="1096"/>
      <c r="AK36" s="1037"/>
      <c r="AL36" s="1028"/>
      <c r="AM36" s="1028"/>
      <c r="AN36" s="1028"/>
      <c r="AO36" s="1028"/>
      <c r="AP36" s="1028"/>
      <c r="AQ36" s="1028"/>
      <c r="AR36" s="1028"/>
      <c r="AS36" s="1028"/>
      <c r="AT36" s="1028"/>
      <c r="AU36" s="1028"/>
      <c r="AV36" s="1028"/>
      <c r="AW36" s="1028"/>
      <c r="AX36" s="1028"/>
      <c r="AY36" s="1028"/>
      <c r="AZ36" s="1099"/>
      <c r="BA36" s="1099"/>
      <c r="BB36" s="1099"/>
      <c r="BC36" s="1099"/>
      <c r="BD36" s="1099"/>
      <c r="BE36" s="1083"/>
      <c r="BF36" s="1083"/>
      <c r="BG36" s="1083"/>
      <c r="BH36" s="1083"/>
      <c r="BI36" s="1084"/>
      <c r="BJ36" s="254"/>
      <c r="BK36" s="254"/>
      <c r="BL36" s="254"/>
      <c r="BM36" s="254"/>
      <c r="BN36" s="254"/>
      <c r="BO36" s="267"/>
      <c r="BP36" s="267"/>
      <c r="BQ36" s="264">
        <v>30</v>
      </c>
      <c r="BR36" s="265"/>
      <c r="BS36" s="1071"/>
      <c r="BT36" s="1072"/>
      <c r="BU36" s="1072"/>
      <c r="BV36" s="1072"/>
      <c r="BW36" s="1072"/>
      <c r="BX36" s="1072"/>
      <c r="BY36" s="1072"/>
      <c r="BZ36" s="1072"/>
      <c r="CA36" s="1072"/>
      <c r="CB36" s="1072"/>
      <c r="CC36" s="1072"/>
      <c r="CD36" s="1072"/>
      <c r="CE36" s="1072"/>
      <c r="CF36" s="1072"/>
      <c r="CG36" s="1073"/>
      <c r="CH36" s="1046"/>
      <c r="CI36" s="1047"/>
      <c r="CJ36" s="1047"/>
      <c r="CK36" s="1047"/>
      <c r="CL36" s="1048"/>
      <c r="CM36" s="1046"/>
      <c r="CN36" s="1047"/>
      <c r="CO36" s="1047"/>
      <c r="CP36" s="1047"/>
      <c r="CQ36" s="1048"/>
      <c r="CR36" s="1046"/>
      <c r="CS36" s="1047"/>
      <c r="CT36" s="1047"/>
      <c r="CU36" s="1047"/>
      <c r="CV36" s="1048"/>
      <c r="CW36" s="1046"/>
      <c r="CX36" s="1047"/>
      <c r="CY36" s="1047"/>
      <c r="CZ36" s="1047"/>
      <c r="DA36" s="1048"/>
      <c r="DB36" s="1046"/>
      <c r="DC36" s="1047"/>
      <c r="DD36" s="1047"/>
      <c r="DE36" s="1047"/>
      <c r="DF36" s="1048"/>
      <c r="DG36" s="1046"/>
      <c r="DH36" s="1047"/>
      <c r="DI36" s="1047"/>
      <c r="DJ36" s="1047"/>
      <c r="DK36" s="1048"/>
      <c r="DL36" s="1046"/>
      <c r="DM36" s="1047"/>
      <c r="DN36" s="1047"/>
      <c r="DO36" s="1047"/>
      <c r="DP36" s="1048"/>
      <c r="DQ36" s="1046"/>
      <c r="DR36" s="1047"/>
      <c r="DS36" s="1047"/>
      <c r="DT36" s="1047"/>
      <c r="DU36" s="1048"/>
      <c r="DV36" s="1049"/>
      <c r="DW36" s="1050"/>
      <c r="DX36" s="1050"/>
      <c r="DY36" s="1050"/>
      <c r="DZ36" s="1051"/>
      <c r="EA36" s="248"/>
    </row>
    <row r="37" spans="1:131" s="249" customFormat="1" ht="26.25" customHeight="1" x14ac:dyDescent="0.15">
      <c r="A37" s="268">
        <v>10</v>
      </c>
      <c r="B37" s="1088"/>
      <c r="C37" s="1089"/>
      <c r="D37" s="1089"/>
      <c r="E37" s="1089"/>
      <c r="F37" s="1089"/>
      <c r="G37" s="1089"/>
      <c r="H37" s="1089"/>
      <c r="I37" s="1089"/>
      <c r="J37" s="1089"/>
      <c r="K37" s="1089"/>
      <c r="L37" s="1089"/>
      <c r="M37" s="1089"/>
      <c r="N37" s="1089"/>
      <c r="O37" s="1089"/>
      <c r="P37" s="1090"/>
      <c r="Q37" s="1100"/>
      <c r="R37" s="1101"/>
      <c r="S37" s="1101"/>
      <c r="T37" s="1101"/>
      <c r="U37" s="1101"/>
      <c r="V37" s="1101"/>
      <c r="W37" s="1101"/>
      <c r="X37" s="1101"/>
      <c r="Y37" s="1101"/>
      <c r="Z37" s="1101"/>
      <c r="AA37" s="1101"/>
      <c r="AB37" s="1101"/>
      <c r="AC37" s="1101"/>
      <c r="AD37" s="1101"/>
      <c r="AE37" s="1102"/>
      <c r="AF37" s="1094"/>
      <c r="AG37" s="1095"/>
      <c r="AH37" s="1095"/>
      <c r="AI37" s="1095"/>
      <c r="AJ37" s="1096"/>
      <c r="AK37" s="1037"/>
      <c r="AL37" s="1028"/>
      <c r="AM37" s="1028"/>
      <c r="AN37" s="1028"/>
      <c r="AO37" s="1028"/>
      <c r="AP37" s="1028"/>
      <c r="AQ37" s="1028"/>
      <c r="AR37" s="1028"/>
      <c r="AS37" s="1028"/>
      <c r="AT37" s="1028"/>
      <c r="AU37" s="1028"/>
      <c r="AV37" s="1028"/>
      <c r="AW37" s="1028"/>
      <c r="AX37" s="1028"/>
      <c r="AY37" s="1028"/>
      <c r="AZ37" s="1099"/>
      <c r="BA37" s="1099"/>
      <c r="BB37" s="1099"/>
      <c r="BC37" s="1099"/>
      <c r="BD37" s="1099"/>
      <c r="BE37" s="1083"/>
      <c r="BF37" s="1083"/>
      <c r="BG37" s="1083"/>
      <c r="BH37" s="1083"/>
      <c r="BI37" s="1084"/>
      <c r="BJ37" s="254"/>
      <c r="BK37" s="254"/>
      <c r="BL37" s="254"/>
      <c r="BM37" s="254"/>
      <c r="BN37" s="254"/>
      <c r="BO37" s="267"/>
      <c r="BP37" s="267"/>
      <c r="BQ37" s="264">
        <v>31</v>
      </c>
      <c r="BR37" s="265"/>
      <c r="BS37" s="1071"/>
      <c r="BT37" s="1072"/>
      <c r="BU37" s="1072"/>
      <c r="BV37" s="1072"/>
      <c r="BW37" s="1072"/>
      <c r="BX37" s="1072"/>
      <c r="BY37" s="1072"/>
      <c r="BZ37" s="1072"/>
      <c r="CA37" s="1072"/>
      <c r="CB37" s="1072"/>
      <c r="CC37" s="1072"/>
      <c r="CD37" s="1072"/>
      <c r="CE37" s="1072"/>
      <c r="CF37" s="1072"/>
      <c r="CG37" s="1073"/>
      <c r="CH37" s="1046"/>
      <c r="CI37" s="1047"/>
      <c r="CJ37" s="1047"/>
      <c r="CK37" s="1047"/>
      <c r="CL37" s="1048"/>
      <c r="CM37" s="1046"/>
      <c r="CN37" s="1047"/>
      <c r="CO37" s="1047"/>
      <c r="CP37" s="1047"/>
      <c r="CQ37" s="1048"/>
      <c r="CR37" s="1046"/>
      <c r="CS37" s="1047"/>
      <c r="CT37" s="1047"/>
      <c r="CU37" s="1047"/>
      <c r="CV37" s="1048"/>
      <c r="CW37" s="1046"/>
      <c r="CX37" s="1047"/>
      <c r="CY37" s="1047"/>
      <c r="CZ37" s="1047"/>
      <c r="DA37" s="1048"/>
      <c r="DB37" s="1046"/>
      <c r="DC37" s="1047"/>
      <c r="DD37" s="1047"/>
      <c r="DE37" s="1047"/>
      <c r="DF37" s="1048"/>
      <c r="DG37" s="1046"/>
      <c r="DH37" s="1047"/>
      <c r="DI37" s="1047"/>
      <c r="DJ37" s="1047"/>
      <c r="DK37" s="1048"/>
      <c r="DL37" s="1046"/>
      <c r="DM37" s="1047"/>
      <c r="DN37" s="1047"/>
      <c r="DO37" s="1047"/>
      <c r="DP37" s="1048"/>
      <c r="DQ37" s="1046"/>
      <c r="DR37" s="1047"/>
      <c r="DS37" s="1047"/>
      <c r="DT37" s="1047"/>
      <c r="DU37" s="1048"/>
      <c r="DV37" s="1049"/>
      <c r="DW37" s="1050"/>
      <c r="DX37" s="1050"/>
      <c r="DY37" s="1050"/>
      <c r="DZ37" s="1051"/>
      <c r="EA37" s="248"/>
    </row>
    <row r="38" spans="1:131" s="249" customFormat="1" ht="26.25" customHeight="1" x14ac:dyDescent="0.15">
      <c r="A38" s="268">
        <v>11</v>
      </c>
      <c r="B38" s="1088"/>
      <c r="C38" s="1089"/>
      <c r="D38" s="1089"/>
      <c r="E38" s="1089"/>
      <c r="F38" s="1089"/>
      <c r="G38" s="1089"/>
      <c r="H38" s="1089"/>
      <c r="I38" s="1089"/>
      <c r="J38" s="1089"/>
      <c r="K38" s="1089"/>
      <c r="L38" s="1089"/>
      <c r="M38" s="1089"/>
      <c r="N38" s="1089"/>
      <c r="O38" s="1089"/>
      <c r="P38" s="1090"/>
      <c r="Q38" s="1100"/>
      <c r="R38" s="1101"/>
      <c r="S38" s="1101"/>
      <c r="T38" s="1101"/>
      <c r="U38" s="1101"/>
      <c r="V38" s="1101"/>
      <c r="W38" s="1101"/>
      <c r="X38" s="1101"/>
      <c r="Y38" s="1101"/>
      <c r="Z38" s="1101"/>
      <c r="AA38" s="1101"/>
      <c r="AB38" s="1101"/>
      <c r="AC38" s="1101"/>
      <c r="AD38" s="1101"/>
      <c r="AE38" s="1102"/>
      <c r="AF38" s="1094"/>
      <c r="AG38" s="1095"/>
      <c r="AH38" s="1095"/>
      <c r="AI38" s="1095"/>
      <c r="AJ38" s="1096"/>
      <c r="AK38" s="1037"/>
      <c r="AL38" s="1028"/>
      <c r="AM38" s="1028"/>
      <c r="AN38" s="1028"/>
      <c r="AO38" s="1028"/>
      <c r="AP38" s="1028"/>
      <c r="AQ38" s="1028"/>
      <c r="AR38" s="1028"/>
      <c r="AS38" s="1028"/>
      <c r="AT38" s="1028"/>
      <c r="AU38" s="1028"/>
      <c r="AV38" s="1028"/>
      <c r="AW38" s="1028"/>
      <c r="AX38" s="1028"/>
      <c r="AY38" s="1028"/>
      <c r="AZ38" s="1099"/>
      <c r="BA38" s="1099"/>
      <c r="BB38" s="1099"/>
      <c r="BC38" s="1099"/>
      <c r="BD38" s="1099"/>
      <c r="BE38" s="1083"/>
      <c r="BF38" s="1083"/>
      <c r="BG38" s="1083"/>
      <c r="BH38" s="1083"/>
      <c r="BI38" s="1084"/>
      <c r="BJ38" s="254"/>
      <c r="BK38" s="254"/>
      <c r="BL38" s="254"/>
      <c r="BM38" s="254"/>
      <c r="BN38" s="254"/>
      <c r="BO38" s="267"/>
      <c r="BP38" s="267"/>
      <c r="BQ38" s="264">
        <v>32</v>
      </c>
      <c r="BR38" s="265"/>
      <c r="BS38" s="1071"/>
      <c r="BT38" s="1072"/>
      <c r="BU38" s="1072"/>
      <c r="BV38" s="1072"/>
      <c r="BW38" s="1072"/>
      <c r="BX38" s="1072"/>
      <c r="BY38" s="1072"/>
      <c r="BZ38" s="1072"/>
      <c r="CA38" s="1072"/>
      <c r="CB38" s="1072"/>
      <c r="CC38" s="1072"/>
      <c r="CD38" s="1072"/>
      <c r="CE38" s="1072"/>
      <c r="CF38" s="1072"/>
      <c r="CG38" s="1073"/>
      <c r="CH38" s="1046"/>
      <c r="CI38" s="1047"/>
      <c r="CJ38" s="1047"/>
      <c r="CK38" s="1047"/>
      <c r="CL38" s="1048"/>
      <c r="CM38" s="1046"/>
      <c r="CN38" s="1047"/>
      <c r="CO38" s="1047"/>
      <c r="CP38" s="1047"/>
      <c r="CQ38" s="1048"/>
      <c r="CR38" s="1046"/>
      <c r="CS38" s="1047"/>
      <c r="CT38" s="1047"/>
      <c r="CU38" s="1047"/>
      <c r="CV38" s="1048"/>
      <c r="CW38" s="1046"/>
      <c r="CX38" s="1047"/>
      <c r="CY38" s="1047"/>
      <c r="CZ38" s="1047"/>
      <c r="DA38" s="1048"/>
      <c r="DB38" s="1046"/>
      <c r="DC38" s="1047"/>
      <c r="DD38" s="1047"/>
      <c r="DE38" s="1047"/>
      <c r="DF38" s="1048"/>
      <c r="DG38" s="1046"/>
      <c r="DH38" s="1047"/>
      <c r="DI38" s="1047"/>
      <c r="DJ38" s="1047"/>
      <c r="DK38" s="1048"/>
      <c r="DL38" s="1046"/>
      <c r="DM38" s="1047"/>
      <c r="DN38" s="1047"/>
      <c r="DO38" s="1047"/>
      <c r="DP38" s="1048"/>
      <c r="DQ38" s="1046"/>
      <c r="DR38" s="1047"/>
      <c r="DS38" s="1047"/>
      <c r="DT38" s="1047"/>
      <c r="DU38" s="1048"/>
      <c r="DV38" s="1049"/>
      <c r="DW38" s="1050"/>
      <c r="DX38" s="1050"/>
      <c r="DY38" s="1050"/>
      <c r="DZ38" s="1051"/>
      <c r="EA38" s="248"/>
    </row>
    <row r="39" spans="1:131" s="249" customFormat="1" ht="26.25" customHeight="1" x14ac:dyDescent="0.15">
      <c r="A39" s="268">
        <v>12</v>
      </c>
      <c r="B39" s="1088"/>
      <c r="C39" s="1089"/>
      <c r="D39" s="1089"/>
      <c r="E39" s="1089"/>
      <c r="F39" s="1089"/>
      <c r="G39" s="1089"/>
      <c r="H39" s="1089"/>
      <c r="I39" s="1089"/>
      <c r="J39" s="1089"/>
      <c r="K39" s="1089"/>
      <c r="L39" s="1089"/>
      <c r="M39" s="1089"/>
      <c r="N39" s="1089"/>
      <c r="O39" s="1089"/>
      <c r="P39" s="1090"/>
      <c r="Q39" s="1100"/>
      <c r="R39" s="1101"/>
      <c r="S39" s="1101"/>
      <c r="T39" s="1101"/>
      <c r="U39" s="1101"/>
      <c r="V39" s="1101"/>
      <c r="W39" s="1101"/>
      <c r="X39" s="1101"/>
      <c r="Y39" s="1101"/>
      <c r="Z39" s="1101"/>
      <c r="AA39" s="1101"/>
      <c r="AB39" s="1101"/>
      <c r="AC39" s="1101"/>
      <c r="AD39" s="1101"/>
      <c r="AE39" s="1102"/>
      <c r="AF39" s="1094"/>
      <c r="AG39" s="1095"/>
      <c r="AH39" s="1095"/>
      <c r="AI39" s="1095"/>
      <c r="AJ39" s="1096"/>
      <c r="AK39" s="1037"/>
      <c r="AL39" s="1028"/>
      <c r="AM39" s="1028"/>
      <c r="AN39" s="1028"/>
      <c r="AO39" s="1028"/>
      <c r="AP39" s="1028"/>
      <c r="AQ39" s="1028"/>
      <c r="AR39" s="1028"/>
      <c r="AS39" s="1028"/>
      <c r="AT39" s="1028"/>
      <c r="AU39" s="1028"/>
      <c r="AV39" s="1028"/>
      <c r="AW39" s="1028"/>
      <c r="AX39" s="1028"/>
      <c r="AY39" s="1028"/>
      <c r="AZ39" s="1099"/>
      <c r="BA39" s="1099"/>
      <c r="BB39" s="1099"/>
      <c r="BC39" s="1099"/>
      <c r="BD39" s="1099"/>
      <c r="BE39" s="1083"/>
      <c r="BF39" s="1083"/>
      <c r="BG39" s="1083"/>
      <c r="BH39" s="1083"/>
      <c r="BI39" s="1084"/>
      <c r="BJ39" s="254"/>
      <c r="BK39" s="254"/>
      <c r="BL39" s="254"/>
      <c r="BM39" s="254"/>
      <c r="BN39" s="254"/>
      <c r="BO39" s="267"/>
      <c r="BP39" s="267"/>
      <c r="BQ39" s="264">
        <v>33</v>
      </c>
      <c r="BR39" s="265"/>
      <c r="BS39" s="1071"/>
      <c r="BT39" s="1072"/>
      <c r="BU39" s="1072"/>
      <c r="BV39" s="1072"/>
      <c r="BW39" s="1072"/>
      <c r="BX39" s="1072"/>
      <c r="BY39" s="1072"/>
      <c r="BZ39" s="1072"/>
      <c r="CA39" s="1072"/>
      <c r="CB39" s="1072"/>
      <c r="CC39" s="1072"/>
      <c r="CD39" s="1072"/>
      <c r="CE39" s="1072"/>
      <c r="CF39" s="1072"/>
      <c r="CG39" s="1073"/>
      <c r="CH39" s="1046"/>
      <c r="CI39" s="1047"/>
      <c r="CJ39" s="1047"/>
      <c r="CK39" s="1047"/>
      <c r="CL39" s="1048"/>
      <c r="CM39" s="1046"/>
      <c r="CN39" s="1047"/>
      <c r="CO39" s="1047"/>
      <c r="CP39" s="1047"/>
      <c r="CQ39" s="1048"/>
      <c r="CR39" s="1046"/>
      <c r="CS39" s="1047"/>
      <c r="CT39" s="1047"/>
      <c r="CU39" s="1047"/>
      <c r="CV39" s="1048"/>
      <c r="CW39" s="1046"/>
      <c r="CX39" s="1047"/>
      <c r="CY39" s="1047"/>
      <c r="CZ39" s="1047"/>
      <c r="DA39" s="1048"/>
      <c r="DB39" s="1046"/>
      <c r="DC39" s="1047"/>
      <c r="DD39" s="1047"/>
      <c r="DE39" s="1047"/>
      <c r="DF39" s="1048"/>
      <c r="DG39" s="1046"/>
      <c r="DH39" s="1047"/>
      <c r="DI39" s="1047"/>
      <c r="DJ39" s="1047"/>
      <c r="DK39" s="1048"/>
      <c r="DL39" s="1046"/>
      <c r="DM39" s="1047"/>
      <c r="DN39" s="1047"/>
      <c r="DO39" s="1047"/>
      <c r="DP39" s="1048"/>
      <c r="DQ39" s="1046"/>
      <c r="DR39" s="1047"/>
      <c r="DS39" s="1047"/>
      <c r="DT39" s="1047"/>
      <c r="DU39" s="1048"/>
      <c r="DV39" s="1049"/>
      <c r="DW39" s="1050"/>
      <c r="DX39" s="1050"/>
      <c r="DY39" s="1050"/>
      <c r="DZ39" s="1051"/>
      <c r="EA39" s="248"/>
    </row>
    <row r="40" spans="1:131" s="249" customFormat="1" ht="26.25" customHeight="1" x14ac:dyDescent="0.15">
      <c r="A40" s="263">
        <v>13</v>
      </c>
      <c r="B40" s="1088"/>
      <c r="C40" s="1089"/>
      <c r="D40" s="1089"/>
      <c r="E40" s="1089"/>
      <c r="F40" s="1089"/>
      <c r="G40" s="1089"/>
      <c r="H40" s="1089"/>
      <c r="I40" s="1089"/>
      <c r="J40" s="1089"/>
      <c r="K40" s="1089"/>
      <c r="L40" s="1089"/>
      <c r="M40" s="1089"/>
      <c r="N40" s="1089"/>
      <c r="O40" s="1089"/>
      <c r="P40" s="1090"/>
      <c r="Q40" s="1100"/>
      <c r="R40" s="1101"/>
      <c r="S40" s="1101"/>
      <c r="T40" s="1101"/>
      <c r="U40" s="1101"/>
      <c r="V40" s="1101"/>
      <c r="W40" s="1101"/>
      <c r="X40" s="1101"/>
      <c r="Y40" s="1101"/>
      <c r="Z40" s="1101"/>
      <c r="AA40" s="1101"/>
      <c r="AB40" s="1101"/>
      <c r="AC40" s="1101"/>
      <c r="AD40" s="1101"/>
      <c r="AE40" s="1102"/>
      <c r="AF40" s="1094"/>
      <c r="AG40" s="1095"/>
      <c r="AH40" s="1095"/>
      <c r="AI40" s="1095"/>
      <c r="AJ40" s="1096"/>
      <c r="AK40" s="1037"/>
      <c r="AL40" s="1028"/>
      <c r="AM40" s="1028"/>
      <c r="AN40" s="1028"/>
      <c r="AO40" s="1028"/>
      <c r="AP40" s="1028"/>
      <c r="AQ40" s="1028"/>
      <c r="AR40" s="1028"/>
      <c r="AS40" s="1028"/>
      <c r="AT40" s="1028"/>
      <c r="AU40" s="1028"/>
      <c r="AV40" s="1028"/>
      <c r="AW40" s="1028"/>
      <c r="AX40" s="1028"/>
      <c r="AY40" s="1028"/>
      <c r="AZ40" s="1099"/>
      <c r="BA40" s="1099"/>
      <c r="BB40" s="1099"/>
      <c r="BC40" s="1099"/>
      <c r="BD40" s="1099"/>
      <c r="BE40" s="1083"/>
      <c r="BF40" s="1083"/>
      <c r="BG40" s="1083"/>
      <c r="BH40" s="1083"/>
      <c r="BI40" s="1084"/>
      <c r="BJ40" s="254"/>
      <c r="BK40" s="254"/>
      <c r="BL40" s="254"/>
      <c r="BM40" s="254"/>
      <c r="BN40" s="254"/>
      <c r="BO40" s="267"/>
      <c r="BP40" s="267"/>
      <c r="BQ40" s="264">
        <v>34</v>
      </c>
      <c r="BR40" s="265"/>
      <c r="BS40" s="1071"/>
      <c r="BT40" s="1072"/>
      <c r="BU40" s="1072"/>
      <c r="BV40" s="1072"/>
      <c r="BW40" s="1072"/>
      <c r="BX40" s="1072"/>
      <c r="BY40" s="1072"/>
      <c r="BZ40" s="1072"/>
      <c r="CA40" s="1072"/>
      <c r="CB40" s="1072"/>
      <c r="CC40" s="1072"/>
      <c r="CD40" s="1072"/>
      <c r="CE40" s="1072"/>
      <c r="CF40" s="1072"/>
      <c r="CG40" s="1073"/>
      <c r="CH40" s="1046"/>
      <c r="CI40" s="1047"/>
      <c r="CJ40" s="1047"/>
      <c r="CK40" s="1047"/>
      <c r="CL40" s="1048"/>
      <c r="CM40" s="1046"/>
      <c r="CN40" s="1047"/>
      <c r="CO40" s="1047"/>
      <c r="CP40" s="1047"/>
      <c r="CQ40" s="1048"/>
      <c r="CR40" s="1046"/>
      <c r="CS40" s="1047"/>
      <c r="CT40" s="1047"/>
      <c r="CU40" s="1047"/>
      <c r="CV40" s="1048"/>
      <c r="CW40" s="1046"/>
      <c r="CX40" s="1047"/>
      <c r="CY40" s="1047"/>
      <c r="CZ40" s="1047"/>
      <c r="DA40" s="1048"/>
      <c r="DB40" s="1046"/>
      <c r="DC40" s="1047"/>
      <c r="DD40" s="1047"/>
      <c r="DE40" s="1047"/>
      <c r="DF40" s="1048"/>
      <c r="DG40" s="1046"/>
      <c r="DH40" s="1047"/>
      <c r="DI40" s="1047"/>
      <c r="DJ40" s="1047"/>
      <c r="DK40" s="1048"/>
      <c r="DL40" s="1046"/>
      <c r="DM40" s="1047"/>
      <c r="DN40" s="1047"/>
      <c r="DO40" s="1047"/>
      <c r="DP40" s="1048"/>
      <c r="DQ40" s="1046"/>
      <c r="DR40" s="1047"/>
      <c r="DS40" s="1047"/>
      <c r="DT40" s="1047"/>
      <c r="DU40" s="1048"/>
      <c r="DV40" s="1049"/>
      <c r="DW40" s="1050"/>
      <c r="DX40" s="1050"/>
      <c r="DY40" s="1050"/>
      <c r="DZ40" s="1051"/>
      <c r="EA40" s="248"/>
    </row>
    <row r="41" spans="1:131" s="249" customFormat="1" ht="26.25" customHeight="1" x14ac:dyDescent="0.15">
      <c r="A41" s="263">
        <v>14</v>
      </c>
      <c r="B41" s="1088"/>
      <c r="C41" s="1089"/>
      <c r="D41" s="1089"/>
      <c r="E41" s="1089"/>
      <c r="F41" s="1089"/>
      <c r="G41" s="1089"/>
      <c r="H41" s="1089"/>
      <c r="I41" s="1089"/>
      <c r="J41" s="1089"/>
      <c r="K41" s="1089"/>
      <c r="L41" s="1089"/>
      <c r="M41" s="1089"/>
      <c r="N41" s="1089"/>
      <c r="O41" s="1089"/>
      <c r="P41" s="1090"/>
      <c r="Q41" s="1100"/>
      <c r="R41" s="1101"/>
      <c r="S41" s="1101"/>
      <c r="T41" s="1101"/>
      <c r="U41" s="1101"/>
      <c r="V41" s="1101"/>
      <c r="W41" s="1101"/>
      <c r="X41" s="1101"/>
      <c r="Y41" s="1101"/>
      <c r="Z41" s="1101"/>
      <c r="AA41" s="1101"/>
      <c r="AB41" s="1101"/>
      <c r="AC41" s="1101"/>
      <c r="AD41" s="1101"/>
      <c r="AE41" s="1102"/>
      <c r="AF41" s="1094"/>
      <c r="AG41" s="1095"/>
      <c r="AH41" s="1095"/>
      <c r="AI41" s="1095"/>
      <c r="AJ41" s="1096"/>
      <c r="AK41" s="1037"/>
      <c r="AL41" s="1028"/>
      <c r="AM41" s="1028"/>
      <c r="AN41" s="1028"/>
      <c r="AO41" s="1028"/>
      <c r="AP41" s="1028"/>
      <c r="AQ41" s="1028"/>
      <c r="AR41" s="1028"/>
      <c r="AS41" s="1028"/>
      <c r="AT41" s="1028"/>
      <c r="AU41" s="1028"/>
      <c r="AV41" s="1028"/>
      <c r="AW41" s="1028"/>
      <c r="AX41" s="1028"/>
      <c r="AY41" s="1028"/>
      <c r="AZ41" s="1099"/>
      <c r="BA41" s="1099"/>
      <c r="BB41" s="1099"/>
      <c r="BC41" s="1099"/>
      <c r="BD41" s="1099"/>
      <c r="BE41" s="1083"/>
      <c r="BF41" s="1083"/>
      <c r="BG41" s="1083"/>
      <c r="BH41" s="1083"/>
      <c r="BI41" s="1084"/>
      <c r="BJ41" s="254"/>
      <c r="BK41" s="254"/>
      <c r="BL41" s="254"/>
      <c r="BM41" s="254"/>
      <c r="BN41" s="254"/>
      <c r="BO41" s="267"/>
      <c r="BP41" s="267"/>
      <c r="BQ41" s="264">
        <v>35</v>
      </c>
      <c r="BR41" s="265"/>
      <c r="BS41" s="1071"/>
      <c r="BT41" s="1072"/>
      <c r="BU41" s="1072"/>
      <c r="BV41" s="1072"/>
      <c r="BW41" s="1072"/>
      <c r="BX41" s="1072"/>
      <c r="BY41" s="1072"/>
      <c r="BZ41" s="1072"/>
      <c r="CA41" s="1072"/>
      <c r="CB41" s="1072"/>
      <c r="CC41" s="1072"/>
      <c r="CD41" s="1072"/>
      <c r="CE41" s="1072"/>
      <c r="CF41" s="1072"/>
      <c r="CG41" s="1073"/>
      <c r="CH41" s="1046"/>
      <c r="CI41" s="1047"/>
      <c r="CJ41" s="1047"/>
      <c r="CK41" s="1047"/>
      <c r="CL41" s="1048"/>
      <c r="CM41" s="1046"/>
      <c r="CN41" s="1047"/>
      <c r="CO41" s="1047"/>
      <c r="CP41" s="1047"/>
      <c r="CQ41" s="1048"/>
      <c r="CR41" s="1046"/>
      <c r="CS41" s="1047"/>
      <c r="CT41" s="1047"/>
      <c r="CU41" s="1047"/>
      <c r="CV41" s="1048"/>
      <c r="CW41" s="1046"/>
      <c r="CX41" s="1047"/>
      <c r="CY41" s="1047"/>
      <c r="CZ41" s="1047"/>
      <c r="DA41" s="1048"/>
      <c r="DB41" s="1046"/>
      <c r="DC41" s="1047"/>
      <c r="DD41" s="1047"/>
      <c r="DE41" s="1047"/>
      <c r="DF41" s="1048"/>
      <c r="DG41" s="1046"/>
      <c r="DH41" s="1047"/>
      <c r="DI41" s="1047"/>
      <c r="DJ41" s="1047"/>
      <c r="DK41" s="1048"/>
      <c r="DL41" s="1046"/>
      <c r="DM41" s="1047"/>
      <c r="DN41" s="1047"/>
      <c r="DO41" s="1047"/>
      <c r="DP41" s="1048"/>
      <c r="DQ41" s="1046"/>
      <c r="DR41" s="1047"/>
      <c r="DS41" s="1047"/>
      <c r="DT41" s="1047"/>
      <c r="DU41" s="1048"/>
      <c r="DV41" s="1049"/>
      <c r="DW41" s="1050"/>
      <c r="DX41" s="1050"/>
      <c r="DY41" s="1050"/>
      <c r="DZ41" s="1051"/>
      <c r="EA41" s="248"/>
    </row>
    <row r="42" spans="1:131" s="249" customFormat="1" ht="26.25" customHeight="1" x14ac:dyDescent="0.15">
      <c r="A42" s="263">
        <v>15</v>
      </c>
      <c r="B42" s="1088"/>
      <c r="C42" s="1089"/>
      <c r="D42" s="1089"/>
      <c r="E42" s="1089"/>
      <c r="F42" s="1089"/>
      <c r="G42" s="1089"/>
      <c r="H42" s="1089"/>
      <c r="I42" s="1089"/>
      <c r="J42" s="1089"/>
      <c r="K42" s="1089"/>
      <c r="L42" s="1089"/>
      <c r="M42" s="1089"/>
      <c r="N42" s="1089"/>
      <c r="O42" s="1089"/>
      <c r="P42" s="1090"/>
      <c r="Q42" s="1100"/>
      <c r="R42" s="1101"/>
      <c r="S42" s="1101"/>
      <c r="T42" s="1101"/>
      <c r="U42" s="1101"/>
      <c r="V42" s="1101"/>
      <c r="W42" s="1101"/>
      <c r="X42" s="1101"/>
      <c r="Y42" s="1101"/>
      <c r="Z42" s="1101"/>
      <c r="AA42" s="1101"/>
      <c r="AB42" s="1101"/>
      <c r="AC42" s="1101"/>
      <c r="AD42" s="1101"/>
      <c r="AE42" s="1102"/>
      <c r="AF42" s="1094"/>
      <c r="AG42" s="1095"/>
      <c r="AH42" s="1095"/>
      <c r="AI42" s="1095"/>
      <c r="AJ42" s="1096"/>
      <c r="AK42" s="1037"/>
      <c r="AL42" s="1028"/>
      <c r="AM42" s="1028"/>
      <c r="AN42" s="1028"/>
      <c r="AO42" s="1028"/>
      <c r="AP42" s="1028"/>
      <c r="AQ42" s="1028"/>
      <c r="AR42" s="1028"/>
      <c r="AS42" s="1028"/>
      <c r="AT42" s="1028"/>
      <c r="AU42" s="1028"/>
      <c r="AV42" s="1028"/>
      <c r="AW42" s="1028"/>
      <c r="AX42" s="1028"/>
      <c r="AY42" s="1028"/>
      <c r="AZ42" s="1099"/>
      <c r="BA42" s="1099"/>
      <c r="BB42" s="1099"/>
      <c r="BC42" s="1099"/>
      <c r="BD42" s="1099"/>
      <c r="BE42" s="1083"/>
      <c r="BF42" s="1083"/>
      <c r="BG42" s="1083"/>
      <c r="BH42" s="1083"/>
      <c r="BI42" s="1084"/>
      <c r="BJ42" s="254"/>
      <c r="BK42" s="254"/>
      <c r="BL42" s="254"/>
      <c r="BM42" s="254"/>
      <c r="BN42" s="254"/>
      <c r="BO42" s="267"/>
      <c r="BP42" s="267"/>
      <c r="BQ42" s="264">
        <v>36</v>
      </c>
      <c r="BR42" s="265"/>
      <c r="BS42" s="1071"/>
      <c r="BT42" s="1072"/>
      <c r="BU42" s="1072"/>
      <c r="BV42" s="1072"/>
      <c r="BW42" s="1072"/>
      <c r="BX42" s="1072"/>
      <c r="BY42" s="1072"/>
      <c r="BZ42" s="1072"/>
      <c r="CA42" s="1072"/>
      <c r="CB42" s="1072"/>
      <c r="CC42" s="1072"/>
      <c r="CD42" s="1072"/>
      <c r="CE42" s="1072"/>
      <c r="CF42" s="1072"/>
      <c r="CG42" s="1073"/>
      <c r="CH42" s="1046"/>
      <c r="CI42" s="1047"/>
      <c r="CJ42" s="1047"/>
      <c r="CK42" s="1047"/>
      <c r="CL42" s="1048"/>
      <c r="CM42" s="1046"/>
      <c r="CN42" s="1047"/>
      <c r="CO42" s="1047"/>
      <c r="CP42" s="1047"/>
      <c r="CQ42" s="1048"/>
      <c r="CR42" s="1046"/>
      <c r="CS42" s="1047"/>
      <c r="CT42" s="1047"/>
      <c r="CU42" s="1047"/>
      <c r="CV42" s="1048"/>
      <c r="CW42" s="1046"/>
      <c r="CX42" s="1047"/>
      <c r="CY42" s="1047"/>
      <c r="CZ42" s="1047"/>
      <c r="DA42" s="1048"/>
      <c r="DB42" s="1046"/>
      <c r="DC42" s="1047"/>
      <c r="DD42" s="1047"/>
      <c r="DE42" s="1047"/>
      <c r="DF42" s="1048"/>
      <c r="DG42" s="1046"/>
      <c r="DH42" s="1047"/>
      <c r="DI42" s="1047"/>
      <c r="DJ42" s="1047"/>
      <c r="DK42" s="1048"/>
      <c r="DL42" s="1046"/>
      <c r="DM42" s="1047"/>
      <c r="DN42" s="1047"/>
      <c r="DO42" s="1047"/>
      <c r="DP42" s="1048"/>
      <c r="DQ42" s="1046"/>
      <c r="DR42" s="1047"/>
      <c r="DS42" s="1047"/>
      <c r="DT42" s="1047"/>
      <c r="DU42" s="1048"/>
      <c r="DV42" s="1049"/>
      <c r="DW42" s="1050"/>
      <c r="DX42" s="1050"/>
      <c r="DY42" s="1050"/>
      <c r="DZ42" s="1051"/>
      <c r="EA42" s="248"/>
    </row>
    <row r="43" spans="1:131" s="249" customFormat="1" ht="26.25" customHeight="1" x14ac:dyDescent="0.15">
      <c r="A43" s="263">
        <v>16</v>
      </c>
      <c r="B43" s="1088"/>
      <c r="C43" s="1089"/>
      <c r="D43" s="1089"/>
      <c r="E43" s="1089"/>
      <c r="F43" s="1089"/>
      <c r="G43" s="1089"/>
      <c r="H43" s="1089"/>
      <c r="I43" s="1089"/>
      <c r="J43" s="1089"/>
      <c r="K43" s="1089"/>
      <c r="L43" s="1089"/>
      <c r="M43" s="1089"/>
      <c r="N43" s="1089"/>
      <c r="O43" s="1089"/>
      <c r="P43" s="1090"/>
      <c r="Q43" s="1100"/>
      <c r="R43" s="1101"/>
      <c r="S43" s="1101"/>
      <c r="T43" s="1101"/>
      <c r="U43" s="1101"/>
      <c r="V43" s="1101"/>
      <c r="W43" s="1101"/>
      <c r="X43" s="1101"/>
      <c r="Y43" s="1101"/>
      <c r="Z43" s="1101"/>
      <c r="AA43" s="1101"/>
      <c r="AB43" s="1101"/>
      <c r="AC43" s="1101"/>
      <c r="AD43" s="1101"/>
      <c r="AE43" s="1102"/>
      <c r="AF43" s="1094"/>
      <c r="AG43" s="1095"/>
      <c r="AH43" s="1095"/>
      <c r="AI43" s="1095"/>
      <c r="AJ43" s="1096"/>
      <c r="AK43" s="1037"/>
      <c r="AL43" s="1028"/>
      <c r="AM43" s="1028"/>
      <c r="AN43" s="1028"/>
      <c r="AO43" s="1028"/>
      <c r="AP43" s="1028"/>
      <c r="AQ43" s="1028"/>
      <c r="AR43" s="1028"/>
      <c r="AS43" s="1028"/>
      <c r="AT43" s="1028"/>
      <c r="AU43" s="1028"/>
      <c r="AV43" s="1028"/>
      <c r="AW43" s="1028"/>
      <c r="AX43" s="1028"/>
      <c r="AY43" s="1028"/>
      <c r="AZ43" s="1099"/>
      <c r="BA43" s="1099"/>
      <c r="BB43" s="1099"/>
      <c r="BC43" s="1099"/>
      <c r="BD43" s="1099"/>
      <c r="BE43" s="1083"/>
      <c r="BF43" s="1083"/>
      <c r="BG43" s="1083"/>
      <c r="BH43" s="1083"/>
      <c r="BI43" s="1084"/>
      <c r="BJ43" s="254"/>
      <c r="BK43" s="254"/>
      <c r="BL43" s="254"/>
      <c r="BM43" s="254"/>
      <c r="BN43" s="254"/>
      <c r="BO43" s="267"/>
      <c r="BP43" s="267"/>
      <c r="BQ43" s="264">
        <v>37</v>
      </c>
      <c r="BR43" s="265"/>
      <c r="BS43" s="1071"/>
      <c r="BT43" s="1072"/>
      <c r="BU43" s="1072"/>
      <c r="BV43" s="1072"/>
      <c r="BW43" s="1072"/>
      <c r="BX43" s="1072"/>
      <c r="BY43" s="1072"/>
      <c r="BZ43" s="1072"/>
      <c r="CA43" s="1072"/>
      <c r="CB43" s="1072"/>
      <c r="CC43" s="1072"/>
      <c r="CD43" s="1072"/>
      <c r="CE43" s="1072"/>
      <c r="CF43" s="1072"/>
      <c r="CG43" s="1073"/>
      <c r="CH43" s="1046"/>
      <c r="CI43" s="1047"/>
      <c r="CJ43" s="1047"/>
      <c r="CK43" s="1047"/>
      <c r="CL43" s="1048"/>
      <c r="CM43" s="1046"/>
      <c r="CN43" s="1047"/>
      <c r="CO43" s="1047"/>
      <c r="CP43" s="1047"/>
      <c r="CQ43" s="1048"/>
      <c r="CR43" s="1046"/>
      <c r="CS43" s="1047"/>
      <c r="CT43" s="1047"/>
      <c r="CU43" s="1047"/>
      <c r="CV43" s="1048"/>
      <c r="CW43" s="1046"/>
      <c r="CX43" s="1047"/>
      <c r="CY43" s="1047"/>
      <c r="CZ43" s="1047"/>
      <c r="DA43" s="1048"/>
      <c r="DB43" s="1046"/>
      <c r="DC43" s="1047"/>
      <c r="DD43" s="1047"/>
      <c r="DE43" s="1047"/>
      <c r="DF43" s="1048"/>
      <c r="DG43" s="1046"/>
      <c r="DH43" s="1047"/>
      <c r="DI43" s="1047"/>
      <c r="DJ43" s="1047"/>
      <c r="DK43" s="1048"/>
      <c r="DL43" s="1046"/>
      <c r="DM43" s="1047"/>
      <c r="DN43" s="1047"/>
      <c r="DO43" s="1047"/>
      <c r="DP43" s="1048"/>
      <c r="DQ43" s="1046"/>
      <c r="DR43" s="1047"/>
      <c r="DS43" s="1047"/>
      <c r="DT43" s="1047"/>
      <c r="DU43" s="1048"/>
      <c r="DV43" s="1049"/>
      <c r="DW43" s="1050"/>
      <c r="DX43" s="1050"/>
      <c r="DY43" s="1050"/>
      <c r="DZ43" s="1051"/>
      <c r="EA43" s="248"/>
    </row>
    <row r="44" spans="1:131" s="249" customFormat="1" ht="26.25" customHeight="1" x14ac:dyDescent="0.15">
      <c r="A44" s="263">
        <v>17</v>
      </c>
      <c r="B44" s="1088"/>
      <c r="C44" s="1089"/>
      <c r="D44" s="1089"/>
      <c r="E44" s="1089"/>
      <c r="F44" s="1089"/>
      <c r="G44" s="1089"/>
      <c r="H44" s="1089"/>
      <c r="I44" s="1089"/>
      <c r="J44" s="1089"/>
      <c r="K44" s="1089"/>
      <c r="L44" s="1089"/>
      <c r="M44" s="1089"/>
      <c r="N44" s="1089"/>
      <c r="O44" s="1089"/>
      <c r="P44" s="1090"/>
      <c r="Q44" s="1100"/>
      <c r="R44" s="1101"/>
      <c r="S44" s="1101"/>
      <c r="T44" s="1101"/>
      <c r="U44" s="1101"/>
      <c r="V44" s="1101"/>
      <c r="W44" s="1101"/>
      <c r="X44" s="1101"/>
      <c r="Y44" s="1101"/>
      <c r="Z44" s="1101"/>
      <c r="AA44" s="1101"/>
      <c r="AB44" s="1101"/>
      <c r="AC44" s="1101"/>
      <c r="AD44" s="1101"/>
      <c r="AE44" s="1102"/>
      <c r="AF44" s="1094"/>
      <c r="AG44" s="1095"/>
      <c r="AH44" s="1095"/>
      <c r="AI44" s="1095"/>
      <c r="AJ44" s="1096"/>
      <c r="AK44" s="1037"/>
      <c r="AL44" s="1028"/>
      <c r="AM44" s="1028"/>
      <c r="AN44" s="1028"/>
      <c r="AO44" s="1028"/>
      <c r="AP44" s="1028"/>
      <c r="AQ44" s="1028"/>
      <c r="AR44" s="1028"/>
      <c r="AS44" s="1028"/>
      <c r="AT44" s="1028"/>
      <c r="AU44" s="1028"/>
      <c r="AV44" s="1028"/>
      <c r="AW44" s="1028"/>
      <c r="AX44" s="1028"/>
      <c r="AY44" s="1028"/>
      <c r="AZ44" s="1099"/>
      <c r="BA44" s="1099"/>
      <c r="BB44" s="1099"/>
      <c r="BC44" s="1099"/>
      <c r="BD44" s="1099"/>
      <c r="BE44" s="1083"/>
      <c r="BF44" s="1083"/>
      <c r="BG44" s="1083"/>
      <c r="BH44" s="1083"/>
      <c r="BI44" s="1084"/>
      <c r="BJ44" s="254"/>
      <c r="BK44" s="254"/>
      <c r="BL44" s="254"/>
      <c r="BM44" s="254"/>
      <c r="BN44" s="254"/>
      <c r="BO44" s="267"/>
      <c r="BP44" s="267"/>
      <c r="BQ44" s="264">
        <v>38</v>
      </c>
      <c r="BR44" s="265"/>
      <c r="BS44" s="1071"/>
      <c r="BT44" s="1072"/>
      <c r="BU44" s="1072"/>
      <c r="BV44" s="1072"/>
      <c r="BW44" s="1072"/>
      <c r="BX44" s="1072"/>
      <c r="BY44" s="1072"/>
      <c r="BZ44" s="1072"/>
      <c r="CA44" s="1072"/>
      <c r="CB44" s="1072"/>
      <c r="CC44" s="1072"/>
      <c r="CD44" s="1072"/>
      <c r="CE44" s="1072"/>
      <c r="CF44" s="1072"/>
      <c r="CG44" s="1073"/>
      <c r="CH44" s="1046"/>
      <c r="CI44" s="1047"/>
      <c r="CJ44" s="1047"/>
      <c r="CK44" s="1047"/>
      <c r="CL44" s="1048"/>
      <c r="CM44" s="1046"/>
      <c r="CN44" s="1047"/>
      <c r="CO44" s="1047"/>
      <c r="CP44" s="1047"/>
      <c r="CQ44" s="1048"/>
      <c r="CR44" s="1046"/>
      <c r="CS44" s="1047"/>
      <c r="CT44" s="1047"/>
      <c r="CU44" s="1047"/>
      <c r="CV44" s="1048"/>
      <c r="CW44" s="1046"/>
      <c r="CX44" s="1047"/>
      <c r="CY44" s="1047"/>
      <c r="CZ44" s="1047"/>
      <c r="DA44" s="1048"/>
      <c r="DB44" s="1046"/>
      <c r="DC44" s="1047"/>
      <c r="DD44" s="1047"/>
      <c r="DE44" s="1047"/>
      <c r="DF44" s="1048"/>
      <c r="DG44" s="1046"/>
      <c r="DH44" s="1047"/>
      <c r="DI44" s="1047"/>
      <c r="DJ44" s="1047"/>
      <c r="DK44" s="1048"/>
      <c r="DL44" s="1046"/>
      <c r="DM44" s="1047"/>
      <c r="DN44" s="1047"/>
      <c r="DO44" s="1047"/>
      <c r="DP44" s="1048"/>
      <c r="DQ44" s="1046"/>
      <c r="DR44" s="1047"/>
      <c r="DS44" s="1047"/>
      <c r="DT44" s="1047"/>
      <c r="DU44" s="1048"/>
      <c r="DV44" s="1049"/>
      <c r="DW44" s="1050"/>
      <c r="DX44" s="1050"/>
      <c r="DY44" s="1050"/>
      <c r="DZ44" s="1051"/>
      <c r="EA44" s="248"/>
    </row>
    <row r="45" spans="1:131" s="249" customFormat="1" ht="26.25" customHeight="1" x14ac:dyDescent="0.15">
      <c r="A45" s="263">
        <v>18</v>
      </c>
      <c r="B45" s="1088"/>
      <c r="C45" s="1089"/>
      <c r="D45" s="1089"/>
      <c r="E45" s="1089"/>
      <c r="F45" s="1089"/>
      <c r="G45" s="1089"/>
      <c r="H45" s="1089"/>
      <c r="I45" s="1089"/>
      <c r="J45" s="1089"/>
      <c r="K45" s="1089"/>
      <c r="L45" s="1089"/>
      <c r="M45" s="1089"/>
      <c r="N45" s="1089"/>
      <c r="O45" s="1089"/>
      <c r="P45" s="1090"/>
      <c r="Q45" s="1100"/>
      <c r="R45" s="1101"/>
      <c r="S45" s="1101"/>
      <c r="T45" s="1101"/>
      <c r="U45" s="1101"/>
      <c r="V45" s="1101"/>
      <c r="W45" s="1101"/>
      <c r="X45" s="1101"/>
      <c r="Y45" s="1101"/>
      <c r="Z45" s="1101"/>
      <c r="AA45" s="1101"/>
      <c r="AB45" s="1101"/>
      <c r="AC45" s="1101"/>
      <c r="AD45" s="1101"/>
      <c r="AE45" s="1102"/>
      <c r="AF45" s="1094"/>
      <c r="AG45" s="1095"/>
      <c r="AH45" s="1095"/>
      <c r="AI45" s="1095"/>
      <c r="AJ45" s="1096"/>
      <c r="AK45" s="1037"/>
      <c r="AL45" s="1028"/>
      <c r="AM45" s="1028"/>
      <c r="AN45" s="1028"/>
      <c r="AO45" s="1028"/>
      <c r="AP45" s="1028"/>
      <c r="AQ45" s="1028"/>
      <c r="AR45" s="1028"/>
      <c r="AS45" s="1028"/>
      <c r="AT45" s="1028"/>
      <c r="AU45" s="1028"/>
      <c r="AV45" s="1028"/>
      <c r="AW45" s="1028"/>
      <c r="AX45" s="1028"/>
      <c r="AY45" s="1028"/>
      <c r="AZ45" s="1099"/>
      <c r="BA45" s="1099"/>
      <c r="BB45" s="1099"/>
      <c r="BC45" s="1099"/>
      <c r="BD45" s="1099"/>
      <c r="BE45" s="1083"/>
      <c r="BF45" s="1083"/>
      <c r="BG45" s="1083"/>
      <c r="BH45" s="1083"/>
      <c r="BI45" s="1084"/>
      <c r="BJ45" s="254"/>
      <c r="BK45" s="254"/>
      <c r="BL45" s="254"/>
      <c r="BM45" s="254"/>
      <c r="BN45" s="254"/>
      <c r="BO45" s="267"/>
      <c r="BP45" s="267"/>
      <c r="BQ45" s="264">
        <v>39</v>
      </c>
      <c r="BR45" s="265"/>
      <c r="BS45" s="1071"/>
      <c r="BT45" s="1072"/>
      <c r="BU45" s="1072"/>
      <c r="BV45" s="1072"/>
      <c r="BW45" s="1072"/>
      <c r="BX45" s="1072"/>
      <c r="BY45" s="1072"/>
      <c r="BZ45" s="1072"/>
      <c r="CA45" s="1072"/>
      <c r="CB45" s="1072"/>
      <c r="CC45" s="1072"/>
      <c r="CD45" s="1072"/>
      <c r="CE45" s="1072"/>
      <c r="CF45" s="1072"/>
      <c r="CG45" s="1073"/>
      <c r="CH45" s="1046"/>
      <c r="CI45" s="1047"/>
      <c r="CJ45" s="1047"/>
      <c r="CK45" s="1047"/>
      <c r="CL45" s="1048"/>
      <c r="CM45" s="1046"/>
      <c r="CN45" s="1047"/>
      <c r="CO45" s="1047"/>
      <c r="CP45" s="1047"/>
      <c r="CQ45" s="1048"/>
      <c r="CR45" s="1046"/>
      <c r="CS45" s="1047"/>
      <c r="CT45" s="1047"/>
      <c r="CU45" s="1047"/>
      <c r="CV45" s="1048"/>
      <c r="CW45" s="1046"/>
      <c r="CX45" s="1047"/>
      <c r="CY45" s="1047"/>
      <c r="CZ45" s="1047"/>
      <c r="DA45" s="1048"/>
      <c r="DB45" s="1046"/>
      <c r="DC45" s="1047"/>
      <c r="DD45" s="1047"/>
      <c r="DE45" s="1047"/>
      <c r="DF45" s="1048"/>
      <c r="DG45" s="1046"/>
      <c r="DH45" s="1047"/>
      <c r="DI45" s="1047"/>
      <c r="DJ45" s="1047"/>
      <c r="DK45" s="1048"/>
      <c r="DL45" s="1046"/>
      <c r="DM45" s="1047"/>
      <c r="DN45" s="1047"/>
      <c r="DO45" s="1047"/>
      <c r="DP45" s="1048"/>
      <c r="DQ45" s="1046"/>
      <c r="DR45" s="1047"/>
      <c r="DS45" s="1047"/>
      <c r="DT45" s="1047"/>
      <c r="DU45" s="1048"/>
      <c r="DV45" s="1049"/>
      <c r="DW45" s="1050"/>
      <c r="DX45" s="1050"/>
      <c r="DY45" s="1050"/>
      <c r="DZ45" s="1051"/>
      <c r="EA45" s="248"/>
    </row>
    <row r="46" spans="1:131" s="249" customFormat="1" ht="26.25" customHeight="1" x14ac:dyDescent="0.15">
      <c r="A46" s="263">
        <v>19</v>
      </c>
      <c r="B46" s="1088"/>
      <c r="C46" s="1089"/>
      <c r="D46" s="1089"/>
      <c r="E46" s="1089"/>
      <c r="F46" s="1089"/>
      <c r="G46" s="1089"/>
      <c r="H46" s="1089"/>
      <c r="I46" s="1089"/>
      <c r="J46" s="1089"/>
      <c r="K46" s="1089"/>
      <c r="L46" s="1089"/>
      <c r="M46" s="1089"/>
      <c r="N46" s="1089"/>
      <c r="O46" s="1089"/>
      <c r="P46" s="1090"/>
      <c r="Q46" s="1100"/>
      <c r="R46" s="1101"/>
      <c r="S46" s="1101"/>
      <c r="T46" s="1101"/>
      <c r="U46" s="1101"/>
      <c r="V46" s="1101"/>
      <c r="W46" s="1101"/>
      <c r="X46" s="1101"/>
      <c r="Y46" s="1101"/>
      <c r="Z46" s="1101"/>
      <c r="AA46" s="1101"/>
      <c r="AB46" s="1101"/>
      <c r="AC46" s="1101"/>
      <c r="AD46" s="1101"/>
      <c r="AE46" s="1102"/>
      <c r="AF46" s="1094"/>
      <c r="AG46" s="1095"/>
      <c r="AH46" s="1095"/>
      <c r="AI46" s="1095"/>
      <c r="AJ46" s="1096"/>
      <c r="AK46" s="1037"/>
      <c r="AL46" s="1028"/>
      <c r="AM46" s="1028"/>
      <c r="AN46" s="1028"/>
      <c r="AO46" s="1028"/>
      <c r="AP46" s="1028"/>
      <c r="AQ46" s="1028"/>
      <c r="AR46" s="1028"/>
      <c r="AS46" s="1028"/>
      <c r="AT46" s="1028"/>
      <c r="AU46" s="1028"/>
      <c r="AV46" s="1028"/>
      <c r="AW46" s="1028"/>
      <c r="AX46" s="1028"/>
      <c r="AY46" s="1028"/>
      <c r="AZ46" s="1099"/>
      <c r="BA46" s="1099"/>
      <c r="BB46" s="1099"/>
      <c r="BC46" s="1099"/>
      <c r="BD46" s="1099"/>
      <c r="BE46" s="1083"/>
      <c r="BF46" s="1083"/>
      <c r="BG46" s="1083"/>
      <c r="BH46" s="1083"/>
      <c r="BI46" s="1084"/>
      <c r="BJ46" s="254"/>
      <c r="BK46" s="254"/>
      <c r="BL46" s="254"/>
      <c r="BM46" s="254"/>
      <c r="BN46" s="254"/>
      <c r="BO46" s="267"/>
      <c r="BP46" s="267"/>
      <c r="BQ46" s="264">
        <v>40</v>
      </c>
      <c r="BR46" s="265"/>
      <c r="BS46" s="1071"/>
      <c r="BT46" s="1072"/>
      <c r="BU46" s="1072"/>
      <c r="BV46" s="1072"/>
      <c r="BW46" s="1072"/>
      <c r="BX46" s="1072"/>
      <c r="BY46" s="1072"/>
      <c r="BZ46" s="1072"/>
      <c r="CA46" s="1072"/>
      <c r="CB46" s="1072"/>
      <c r="CC46" s="1072"/>
      <c r="CD46" s="1072"/>
      <c r="CE46" s="1072"/>
      <c r="CF46" s="1072"/>
      <c r="CG46" s="1073"/>
      <c r="CH46" s="1046"/>
      <c r="CI46" s="1047"/>
      <c r="CJ46" s="1047"/>
      <c r="CK46" s="1047"/>
      <c r="CL46" s="1048"/>
      <c r="CM46" s="1046"/>
      <c r="CN46" s="1047"/>
      <c r="CO46" s="1047"/>
      <c r="CP46" s="1047"/>
      <c r="CQ46" s="1048"/>
      <c r="CR46" s="1046"/>
      <c r="CS46" s="1047"/>
      <c r="CT46" s="1047"/>
      <c r="CU46" s="1047"/>
      <c r="CV46" s="1048"/>
      <c r="CW46" s="1046"/>
      <c r="CX46" s="1047"/>
      <c r="CY46" s="1047"/>
      <c r="CZ46" s="1047"/>
      <c r="DA46" s="1048"/>
      <c r="DB46" s="1046"/>
      <c r="DC46" s="1047"/>
      <c r="DD46" s="1047"/>
      <c r="DE46" s="1047"/>
      <c r="DF46" s="1048"/>
      <c r="DG46" s="1046"/>
      <c r="DH46" s="1047"/>
      <c r="DI46" s="1047"/>
      <c r="DJ46" s="1047"/>
      <c r="DK46" s="1048"/>
      <c r="DL46" s="1046"/>
      <c r="DM46" s="1047"/>
      <c r="DN46" s="1047"/>
      <c r="DO46" s="1047"/>
      <c r="DP46" s="1048"/>
      <c r="DQ46" s="1046"/>
      <c r="DR46" s="1047"/>
      <c r="DS46" s="1047"/>
      <c r="DT46" s="1047"/>
      <c r="DU46" s="1048"/>
      <c r="DV46" s="1049"/>
      <c r="DW46" s="1050"/>
      <c r="DX46" s="1050"/>
      <c r="DY46" s="1050"/>
      <c r="DZ46" s="1051"/>
      <c r="EA46" s="248"/>
    </row>
    <row r="47" spans="1:131" s="249" customFormat="1" ht="26.25" customHeight="1" x14ac:dyDescent="0.15">
      <c r="A47" s="263">
        <v>20</v>
      </c>
      <c r="B47" s="1088"/>
      <c r="C47" s="1089"/>
      <c r="D47" s="1089"/>
      <c r="E47" s="1089"/>
      <c r="F47" s="1089"/>
      <c r="G47" s="1089"/>
      <c r="H47" s="1089"/>
      <c r="I47" s="1089"/>
      <c r="J47" s="1089"/>
      <c r="K47" s="1089"/>
      <c r="L47" s="1089"/>
      <c r="M47" s="1089"/>
      <c r="N47" s="1089"/>
      <c r="O47" s="1089"/>
      <c r="P47" s="1090"/>
      <c r="Q47" s="1100"/>
      <c r="R47" s="1101"/>
      <c r="S47" s="1101"/>
      <c r="T47" s="1101"/>
      <c r="U47" s="1101"/>
      <c r="V47" s="1101"/>
      <c r="W47" s="1101"/>
      <c r="X47" s="1101"/>
      <c r="Y47" s="1101"/>
      <c r="Z47" s="1101"/>
      <c r="AA47" s="1101"/>
      <c r="AB47" s="1101"/>
      <c r="AC47" s="1101"/>
      <c r="AD47" s="1101"/>
      <c r="AE47" s="1102"/>
      <c r="AF47" s="1094"/>
      <c r="AG47" s="1095"/>
      <c r="AH47" s="1095"/>
      <c r="AI47" s="1095"/>
      <c r="AJ47" s="1096"/>
      <c r="AK47" s="1037"/>
      <c r="AL47" s="1028"/>
      <c r="AM47" s="1028"/>
      <c r="AN47" s="1028"/>
      <c r="AO47" s="1028"/>
      <c r="AP47" s="1028"/>
      <c r="AQ47" s="1028"/>
      <c r="AR47" s="1028"/>
      <c r="AS47" s="1028"/>
      <c r="AT47" s="1028"/>
      <c r="AU47" s="1028"/>
      <c r="AV47" s="1028"/>
      <c r="AW47" s="1028"/>
      <c r="AX47" s="1028"/>
      <c r="AY47" s="1028"/>
      <c r="AZ47" s="1099"/>
      <c r="BA47" s="1099"/>
      <c r="BB47" s="1099"/>
      <c r="BC47" s="1099"/>
      <c r="BD47" s="1099"/>
      <c r="BE47" s="1083"/>
      <c r="BF47" s="1083"/>
      <c r="BG47" s="1083"/>
      <c r="BH47" s="1083"/>
      <c r="BI47" s="1084"/>
      <c r="BJ47" s="254"/>
      <c r="BK47" s="254"/>
      <c r="BL47" s="254"/>
      <c r="BM47" s="254"/>
      <c r="BN47" s="254"/>
      <c r="BO47" s="267"/>
      <c r="BP47" s="267"/>
      <c r="BQ47" s="264">
        <v>41</v>
      </c>
      <c r="BR47" s="265"/>
      <c r="BS47" s="1071"/>
      <c r="BT47" s="1072"/>
      <c r="BU47" s="1072"/>
      <c r="BV47" s="1072"/>
      <c r="BW47" s="1072"/>
      <c r="BX47" s="1072"/>
      <c r="BY47" s="1072"/>
      <c r="BZ47" s="1072"/>
      <c r="CA47" s="1072"/>
      <c r="CB47" s="1072"/>
      <c r="CC47" s="1072"/>
      <c r="CD47" s="1072"/>
      <c r="CE47" s="1072"/>
      <c r="CF47" s="1072"/>
      <c r="CG47" s="1073"/>
      <c r="CH47" s="1046"/>
      <c r="CI47" s="1047"/>
      <c r="CJ47" s="1047"/>
      <c r="CK47" s="1047"/>
      <c r="CL47" s="1048"/>
      <c r="CM47" s="1046"/>
      <c r="CN47" s="1047"/>
      <c r="CO47" s="1047"/>
      <c r="CP47" s="1047"/>
      <c r="CQ47" s="1048"/>
      <c r="CR47" s="1046"/>
      <c r="CS47" s="1047"/>
      <c r="CT47" s="1047"/>
      <c r="CU47" s="1047"/>
      <c r="CV47" s="1048"/>
      <c r="CW47" s="1046"/>
      <c r="CX47" s="1047"/>
      <c r="CY47" s="1047"/>
      <c r="CZ47" s="1047"/>
      <c r="DA47" s="1048"/>
      <c r="DB47" s="1046"/>
      <c r="DC47" s="1047"/>
      <c r="DD47" s="1047"/>
      <c r="DE47" s="1047"/>
      <c r="DF47" s="1048"/>
      <c r="DG47" s="1046"/>
      <c r="DH47" s="1047"/>
      <c r="DI47" s="1047"/>
      <c r="DJ47" s="1047"/>
      <c r="DK47" s="1048"/>
      <c r="DL47" s="1046"/>
      <c r="DM47" s="1047"/>
      <c r="DN47" s="1047"/>
      <c r="DO47" s="1047"/>
      <c r="DP47" s="1048"/>
      <c r="DQ47" s="1046"/>
      <c r="DR47" s="1047"/>
      <c r="DS47" s="1047"/>
      <c r="DT47" s="1047"/>
      <c r="DU47" s="1048"/>
      <c r="DV47" s="1049"/>
      <c r="DW47" s="1050"/>
      <c r="DX47" s="1050"/>
      <c r="DY47" s="1050"/>
      <c r="DZ47" s="1051"/>
      <c r="EA47" s="248"/>
    </row>
    <row r="48" spans="1:131" s="249" customFormat="1" ht="26.25" customHeight="1" x14ac:dyDescent="0.15">
      <c r="A48" s="263">
        <v>21</v>
      </c>
      <c r="B48" s="1088"/>
      <c r="C48" s="1089"/>
      <c r="D48" s="1089"/>
      <c r="E48" s="1089"/>
      <c r="F48" s="1089"/>
      <c r="G48" s="1089"/>
      <c r="H48" s="1089"/>
      <c r="I48" s="1089"/>
      <c r="J48" s="1089"/>
      <c r="K48" s="1089"/>
      <c r="L48" s="1089"/>
      <c r="M48" s="1089"/>
      <c r="N48" s="1089"/>
      <c r="O48" s="1089"/>
      <c r="P48" s="1090"/>
      <c r="Q48" s="1100"/>
      <c r="R48" s="1101"/>
      <c r="S48" s="1101"/>
      <c r="T48" s="1101"/>
      <c r="U48" s="1101"/>
      <c r="V48" s="1101"/>
      <c r="W48" s="1101"/>
      <c r="X48" s="1101"/>
      <c r="Y48" s="1101"/>
      <c r="Z48" s="1101"/>
      <c r="AA48" s="1101"/>
      <c r="AB48" s="1101"/>
      <c r="AC48" s="1101"/>
      <c r="AD48" s="1101"/>
      <c r="AE48" s="1102"/>
      <c r="AF48" s="1094"/>
      <c r="AG48" s="1095"/>
      <c r="AH48" s="1095"/>
      <c r="AI48" s="1095"/>
      <c r="AJ48" s="1096"/>
      <c r="AK48" s="1037"/>
      <c r="AL48" s="1028"/>
      <c r="AM48" s="1028"/>
      <c r="AN48" s="1028"/>
      <c r="AO48" s="1028"/>
      <c r="AP48" s="1028"/>
      <c r="AQ48" s="1028"/>
      <c r="AR48" s="1028"/>
      <c r="AS48" s="1028"/>
      <c r="AT48" s="1028"/>
      <c r="AU48" s="1028"/>
      <c r="AV48" s="1028"/>
      <c r="AW48" s="1028"/>
      <c r="AX48" s="1028"/>
      <c r="AY48" s="1028"/>
      <c r="AZ48" s="1099"/>
      <c r="BA48" s="1099"/>
      <c r="BB48" s="1099"/>
      <c r="BC48" s="1099"/>
      <c r="BD48" s="1099"/>
      <c r="BE48" s="1083"/>
      <c r="BF48" s="1083"/>
      <c r="BG48" s="1083"/>
      <c r="BH48" s="1083"/>
      <c r="BI48" s="1084"/>
      <c r="BJ48" s="254"/>
      <c r="BK48" s="254"/>
      <c r="BL48" s="254"/>
      <c r="BM48" s="254"/>
      <c r="BN48" s="254"/>
      <c r="BO48" s="267"/>
      <c r="BP48" s="267"/>
      <c r="BQ48" s="264">
        <v>42</v>
      </c>
      <c r="BR48" s="265"/>
      <c r="BS48" s="1071"/>
      <c r="BT48" s="1072"/>
      <c r="BU48" s="1072"/>
      <c r="BV48" s="1072"/>
      <c r="BW48" s="1072"/>
      <c r="BX48" s="1072"/>
      <c r="BY48" s="1072"/>
      <c r="BZ48" s="1072"/>
      <c r="CA48" s="1072"/>
      <c r="CB48" s="1072"/>
      <c r="CC48" s="1072"/>
      <c r="CD48" s="1072"/>
      <c r="CE48" s="1072"/>
      <c r="CF48" s="1072"/>
      <c r="CG48" s="1073"/>
      <c r="CH48" s="1046"/>
      <c r="CI48" s="1047"/>
      <c r="CJ48" s="1047"/>
      <c r="CK48" s="1047"/>
      <c r="CL48" s="1048"/>
      <c r="CM48" s="1046"/>
      <c r="CN48" s="1047"/>
      <c r="CO48" s="1047"/>
      <c r="CP48" s="1047"/>
      <c r="CQ48" s="1048"/>
      <c r="CR48" s="1046"/>
      <c r="CS48" s="1047"/>
      <c r="CT48" s="1047"/>
      <c r="CU48" s="1047"/>
      <c r="CV48" s="1048"/>
      <c r="CW48" s="1046"/>
      <c r="CX48" s="1047"/>
      <c r="CY48" s="1047"/>
      <c r="CZ48" s="1047"/>
      <c r="DA48" s="1048"/>
      <c r="DB48" s="1046"/>
      <c r="DC48" s="1047"/>
      <c r="DD48" s="1047"/>
      <c r="DE48" s="1047"/>
      <c r="DF48" s="1048"/>
      <c r="DG48" s="1046"/>
      <c r="DH48" s="1047"/>
      <c r="DI48" s="1047"/>
      <c r="DJ48" s="1047"/>
      <c r="DK48" s="1048"/>
      <c r="DL48" s="1046"/>
      <c r="DM48" s="1047"/>
      <c r="DN48" s="1047"/>
      <c r="DO48" s="1047"/>
      <c r="DP48" s="1048"/>
      <c r="DQ48" s="1046"/>
      <c r="DR48" s="1047"/>
      <c r="DS48" s="1047"/>
      <c r="DT48" s="1047"/>
      <c r="DU48" s="1048"/>
      <c r="DV48" s="1049"/>
      <c r="DW48" s="1050"/>
      <c r="DX48" s="1050"/>
      <c r="DY48" s="1050"/>
      <c r="DZ48" s="1051"/>
      <c r="EA48" s="248"/>
    </row>
    <row r="49" spans="1:131" s="249" customFormat="1" ht="26.25" customHeight="1" x14ac:dyDescent="0.15">
      <c r="A49" s="263">
        <v>22</v>
      </c>
      <c r="B49" s="1088"/>
      <c r="C49" s="1089"/>
      <c r="D49" s="1089"/>
      <c r="E49" s="1089"/>
      <c r="F49" s="1089"/>
      <c r="G49" s="1089"/>
      <c r="H49" s="1089"/>
      <c r="I49" s="1089"/>
      <c r="J49" s="1089"/>
      <c r="K49" s="1089"/>
      <c r="L49" s="1089"/>
      <c r="M49" s="1089"/>
      <c r="N49" s="1089"/>
      <c r="O49" s="1089"/>
      <c r="P49" s="1090"/>
      <c r="Q49" s="1100"/>
      <c r="R49" s="1101"/>
      <c r="S49" s="1101"/>
      <c r="T49" s="1101"/>
      <c r="U49" s="1101"/>
      <c r="V49" s="1101"/>
      <c r="W49" s="1101"/>
      <c r="X49" s="1101"/>
      <c r="Y49" s="1101"/>
      <c r="Z49" s="1101"/>
      <c r="AA49" s="1101"/>
      <c r="AB49" s="1101"/>
      <c r="AC49" s="1101"/>
      <c r="AD49" s="1101"/>
      <c r="AE49" s="1102"/>
      <c r="AF49" s="1094"/>
      <c r="AG49" s="1095"/>
      <c r="AH49" s="1095"/>
      <c r="AI49" s="1095"/>
      <c r="AJ49" s="1096"/>
      <c r="AK49" s="1037"/>
      <c r="AL49" s="1028"/>
      <c r="AM49" s="1028"/>
      <c r="AN49" s="1028"/>
      <c r="AO49" s="1028"/>
      <c r="AP49" s="1028"/>
      <c r="AQ49" s="1028"/>
      <c r="AR49" s="1028"/>
      <c r="AS49" s="1028"/>
      <c r="AT49" s="1028"/>
      <c r="AU49" s="1028"/>
      <c r="AV49" s="1028"/>
      <c r="AW49" s="1028"/>
      <c r="AX49" s="1028"/>
      <c r="AY49" s="1028"/>
      <c r="AZ49" s="1099"/>
      <c r="BA49" s="1099"/>
      <c r="BB49" s="1099"/>
      <c r="BC49" s="1099"/>
      <c r="BD49" s="1099"/>
      <c r="BE49" s="1083"/>
      <c r="BF49" s="1083"/>
      <c r="BG49" s="1083"/>
      <c r="BH49" s="1083"/>
      <c r="BI49" s="1084"/>
      <c r="BJ49" s="254"/>
      <c r="BK49" s="254"/>
      <c r="BL49" s="254"/>
      <c r="BM49" s="254"/>
      <c r="BN49" s="254"/>
      <c r="BO49" s="267"/>
      <c r="BP49" s="267"/>
      <c r="BQ49" s="264">
        <v>43</v>
      </c>
      <c r="BR49" s="265"/>
      <c r="BS49" s="1071"/>
      <c r="BT49" s="1072"/>
      <c r="BU49" s="1072"/>
      <c r="BV49" s="1072"/>
      <c r="BW49" s="1072"/>
      <c r="BX49" s="1072"/>
      <c r="BY49" s="1072"/>
      <c r="BZ49" s="1072"/>
      <c r="CA49" s="1072"/>
      <c r="CB49" s="1072"/>
      <c r="CC49" s="1072"/>
      <c r="CD49" s="1072"/>
      <c r="CE49" s="1072"/>
      <c r="CF49" s="1072"/>
      <c r="CG49" s="1073"/>
      <c r="CH49" s="1046"/>
      <c r="CI49" s="1047"/>
      <c r="CJ49" s="1047"/>
      <c r="CK49" s="1047"/>
      <c r="CL49" s="1048"/>
      <c r="CM49" s="1046"/>
      <c r="CN49" s="1047"/>
      <c r="CO49" s="1047"/>
      <c r="CP49" s="1047"/>
      <c r="CQ49" s="1048"/>
      <c r="CR49" s="1046"/>
      <c r="CS49" s="1047"/>
      <c r="CT49" s="1047"/>
      <c r="CU49" s="1047"/>
      <c r="CV49" s="1048"/>
      <c r="CW49" s="1046"/>
      <c r="CX49" s="1047"/>
      <c r="CY49" s="1047"/>
      <c r="CZ49" s="1047"/>
      <c r="DA49" s="1048"/>
      <c r="DB49" s="1046"/>
      <c r="DC49" s="1047"/>
      <c r="DD49" s="1047"/>
      <c r="DE49" s="1047"/>
      <c r="DF49" s="1048"/>
      <c r="DG49" s="1046"/>
      <c r="DH49" s="1047"/>
      <c r="DI49" s="1047"/>
      <c r="DJ49" s="1047"/>
      <c r="DK49" s="1048"/>
      <c r="DL49" s="1046"/>
      <c r="DM49" s="1047"/>
      <c r="DN49" s="1047"/>
      <c r="DO49" s="1047"/>
      <c r="DP49" s="1048"/>
      <c r="DQ49" s="1046"/>
      <c r="DR49" s="1047"/>
      <c r="DS49" s="1047"/>
      <c r="DT49" s="1047"/>
      <c r="DU49" s="1048"/>
      <c r="DV49" s="1049"/>
      <c r="DW49" s="1050"/>
      <c r="DX49" s="1050"/>
      <c r="DY49" s="1050"/>
      <c r="DZ49" s="1051"/>
      <c r="EA49" s="248"/>
    </row>
    <row r="50" spans="1:131" s="249" customFormat="1" ht="26.25" customHeight="1" x14ac:dyDescent="0.15">
      <c r="A50" s="263">
        <v>23</v>
      </c>
      <c r="B50" s="1088"/>
      <c r="C50" s="1089"/>
      <c r="D50" s="1089"/>
      <c r="E50" s="1089"/>
      <c r="F50" s="1089"/>
      <c r="G50" s="1089"/>
      <c r="H50" s="1089"/>
      <c r="I50" s="1089"/>
      <c r="J50" s="1089"/>
      <c r="K50" s="1089"/>
      <c r="L50" s="1089"/>
      <c r="M50" s="1089"/>
      <c r="N50" s="1089"/>
      <c r="O50" s="1089"/>
      <c r="P50" s="1090"/>
      <c r="Q50" s="1091"/>
      <c r="R50" s="1092"/>
      <c r="S50" s="1092"/>
      <c r="T50" s="1092"/>
      <c r="U50" s="1092"/>
      <c r="V50" s="1092"/>
      <c r="W50" s="1092"/>
      <c r="X50" s="1092"/>
      <c r="Y50" s="1092"/>
      <c r="Z50" s="1092"/>
      <c r="AA50" s="1092"/>
      <c r="AB50" s="1092"/>
      <c r="AC50" s="1092"/>
      <c r="AD50" s="1092"/>
      <c r="AE50" s="1093"/>
      <c r="AF50" s="1094"/>
      <c r="AG50" s="1095"/>
      <c r="AH50" s="1095"/>
      <c r="AI50" s="1095"/>
      <c r="AJ50" s="1096"/>
      <c r="AK50" s="1097"/>
      <c r="AL50" s="1092"/>
      <c r="AM50" s="1092"/>
      <c r="AN50" s="1092"/>
      <c r="AO50" s="1092"/>
      <c r="AP50" s="1092"/>
      <c r="AQ50" s="1092"/>
      <c r="AR50" s="1092"/>
      <c r="AS50" s="1092"/>
      <c r="AT50" s="1092"/>
      <c r="AU50" s="1092"/>
      <c r="AV50" s="1092"/>
      <c r="AW50" s="1092"/>
      <c r="AX50" s="1092"/>
      <c r="AY50" s="1092"/>
      <c r="AZ50" s="1098"/>
      <c r="BA50" s="1098"/>
      <c r="BB50" s="1098"/>
      <c r="BC50" s="1098"/>
      <c r="BD50" s="1098"/>
      <c r="BE50" s="1083"/>
      <c r="BF50" s="1083"/>
      <c r="BG50" s="1083"/>
      <c r="BH50" s="1083"/>
      <c r="BI50" s="1084"/>
      <c r="BJ50" s="254"/>
      <c r="BK50" s="254"/>
      <c r="BL50" s="254"/>
      <c r="BM50" s="254"/>
      <c r="BN50" s="254"/>
      <c r="BO50" s="267"/>
      <c r="BP50" s="267"/>
      <c r="BQ50" s="264">
        <v>44</v>
      </c>
      <c r="BR50" s="265"/>
      <c r="BS50" s="1071"/>
      <c r="BT50" s="1072"/>
      <c r="BU50" s="1072"/>
      <c r="BV50" s="1072"/>
      <c r="BW50" s="1072"/>
      <c r="BX50" s="1072"/>
      <c r="BY50" s="1072"/>
      <c r="BZ50" s="1072"/>
      <c r="CA50" s="1072"/>
      <c r="CB50" s="1072"/>
      <c r="CC50" s="1072"/>
      <c r="CD50" s="1072"/>
      <c r="CE50" s="1072"/>
      <c r="CF50" s="1072"/>
      <c r="CG50" s="1073"/>
      <c r="CH50" s="1046"/>
      <c r="CI50" s="1047"/>
      <c r="CJ50" s="1047"/>
      <c r="CK50" s="1047"/>
      <c r="CL50" s="1048"/>
      <c r="CM50" s="1046"/>
      <c r="CN50" s="1047"/>
      <c r="CO50" s="1047"/>
      <c r="CP50" s="1047"/>
      <c r="CQ50" s="1048"/>
      <c r="CR50" s="1046"/>
      <c r="CS50" s="1047"/>
      <c r="CT50" s="1047"/>
      <c r="CU50" s="1047"/>
      <c r="CV50" s="1048"/>
      <c r="CW50" s="1046"/>
      <c r="CX50" s="1047"/>
      <c r="CY50" s="1047"/>
      <c r="CZ50" s="1047"/>
      <c r="DA50" s="1048"/>
      <c r="DB50" s="1046"/>
      <c r="DC50" s="1047"/>
      <c r="DD50" s="1047"/>
      <c r="DE50" s="1047"/>
      <c r="DF50" s="1048"/>
      <c r="DG50" s="1046"/>
      <c r="DH50" s="1047"/>
      <c r="DI50" s="1047"/>
      <c r="DJ50" s="1047"/>
      <c r="DK50" s="1048"/>
      <c r="DL50" s="1046"/>
      <c r="DM50" s="1047"/>
      <c r="DN50" s="1047"/>
      <c r="DO50" s="1047"/>
      <c r="DP50" s="1048"/>
      <c r="DQ50" s="1046"/>
      <c r="DR50" s="1047"/>
      <c r="DS50" s="1047"/>
      <c r="DT50" s="1047"/>
      <c r="DU50" s="1048"/>
      <c r="DV50" s="1049"/>
      <c r="DW50" s="1050"/>
      <c r="DX50" s="1050"/>
      <c r="DY50" s="1050"/>
      <c r="DZ50" s="1051"/>
      <c r="EA50" s="248"/>
    </row>
    <row r="51" spans="1:131" s="249" customFormat="1" ht="26.25" customHeight="1" x14ac:dyDescent="0.15">
      <c r="A51" s="263">
        <v>24</v>
      </c>
      <c r="B51" s="1088"/>
      <c r="C51" s="1089"/>
      <c r="D51" s="1089"/>
      <c r="E51" s="1089"/>
      <c r="F51" s="1089"/>
      <c r="G51" s="1089"/>
      <c r="H51" s="1089"/>
      <c r="I51" s="1089"/>
      <c r="J51" s="1089"/>
      <c r="K51" s="1089"/>
      <c r="L51" s="1089"/>
      <c r="M51" s="1089"/>
      <c r="N51" s="1089"/>
      <c r="O51" s="1089"/>
      <c r="P51" s="1090"/>
      <c r="Q51" s="1091"/>
      <c r="R51" s="1092"/>
      <c r="S51" s="1092"/>
      <c r="T51" s="1092"/>
      <c r="U51" s="1092"/>
      <c r="V51" s="1092"/>
      <c r="W51" s="1092"/>
      <c r="X51" s="1092"/>
      <c r="Y51" s="1092"/>
      <c r="Z51" s="1092"/>
      <c r="AA51" s="1092"/>
      <c r="AB51" s="1092"/>
      <c r="AC51" s="1092"/>
      <c r="AD51" s="1092"/>
      <c r="AE51" s="1093"/>
      <c r="AF51" s="1094"/>
      <c r="AG51" s="1095"/>
      <c r="AH51" s="1095"/>
      <c r="AI51" s="1095"/>
      <c r="AJ51" s="1096"/>
      <c r="AK51" s="1097"/>
      <c r="AL51" s="1092"/>
      <c r="AM51" s="1092"/>
      <c r="AN51" s="1092"/>
      <c r="AO51" s="1092"/>
      <c r="AP51" s="1092"/>
      <c r="AQ51" s="1092"/>
      <c r="AR51" s="1092"/>
      <c r="AS51" s="1092"/>
      <c r="AT51" s="1092"/>
      <c r="AU51" s="1092"/>
      <c r="AV51" s="1092"/>
      <c r="AW51" s="1092"/>
      <c r="AX51" s="1092"/>
      <c r="AY51" s="1092"/>
      <c r="AZ51" s="1098"/>
      <c r="BA51" s="1098"/>
      <c r="BB51" s="1098"/>
      <c r="BC51" s="1098"/>
      <c r="BD51" s="1098"/>
      <c r="BE51" s="1083"/>
      <c r="BF51" s="1083"/>
      <c r="BG51" s="1083"/>
      <c r="BH51" s="1083"/>
      <c r="BI51" s="1084"/>
      <c r="BJ51" s="254"/>
      <c r="BK51" s="254"/>
      <c r="BL51" s="254"/>
      <c r="BM51" s="254"/>
      <c r="BN51" s="254"/>
      <c r="BO51" s="267"/>
      <c r="BP51" s="267"/>
      <c r="BQ51" s="264">
        <v>45</v>
      </c>
      <c r="BR51" s="265"/>
      <c r="BS51" s="1071"/>
      <c r="BT51" s="1072"/>
      <c r="BU51" s="1072"/>
      <c r="BV51" s="1072"/>
      <c r="BW51" s="1072"/>
      <c r="BX51" s="1072"/>
      <c r="BY51" s="1072"/>
      <c r="BZ51" s="1072"/>
      <c r="CA51" s="1072"/>
      <c r="CB51" s="1072"/>
      <c r="CC51" s="1072"/>
      <c r="CD51" s="1072"/>
      <c r="CE51" s="1072"/>
      <c r="CF51" s="1072"/>
      <c r="CG51" s="1073"/>
      <c r="CH51" s="1046"/>
      <c r="CI51" s="1047"/>
      <c r="CJ51" s="1047"/>
      <c r="CK51" s="1047"/>
      <c r="CL51" s="1048"/>
      <c r="CM51" s="1046"/>
      <c r="CN51" s="1047"/>
      <c r="CO51" s="1047"/>
      <c r="CP51" s="1047"/>
      <c r="CQ51" s="1048"/>
      <c r="CR51" s="1046"/>
      <c r="CS51" s="1047"/>
      <c r="CT51" s="1047"/>
      <c r="CU51" s="1047"/>
      <c r="CV51" s="1048"/>
      <c r="CW51" s="1046"/>
      <c r="CX51" s="1047"/>
      <c r="CY51" s="1047"/>
      <c r="CZ51" s="1047"/>
      <c r="DA51" s="1048"/>
      <c r="DB51" s="1046"/>
      <c r="DC51" s="1047"/>
      <c r="DD51" s="1047"/>
      <c r="DE51" s="1047"/>
      <c r="DF51" s="1048"/>
      <c r="DG51" s="1046"/>
      <c r="DH51" s="1047"/>
      <c r="DI51" s="1047"/>
      <c r="DJ51" s="1047"/>
      <c r="DK51" s="1048"/>
      <c r="DL51" s="1046"/>
      <c r="DM51" s="1047"/>
      <c r="DN51" s="1047"/>
      <c r="DO51" s="1047"/>
      <c r="DP51" s="1048"/>
      <c r="DQ51" s="1046"/>
      <c r="DR51" s="1047"/>
      <c r="DS51" s="1047"/>
      <c r="DT51" s="1047"/>
      <c r="DU51" s="1048"/>
      <c r="DV51" s="1049"/>
      <c r="DW51" s="1050"/>
      <c r="DX51" s="1050"/>
      <c r="DY51" s="1050"/>
      <c r="DZ51" s="1051"/>
      <c r="EA51" s="248"/>
    </row>
    <row r="52" spans="1:131" s="249" customFormat="1" ht="26.25" customHeight="1" x14ac:dyDescent="0.15">
      <c r="A52" s="263">
        <v>25</v>
      </c>
      <c r="B52" s="1088"/>
      <c r="C52" s="1089"/>
      <c r="D52" s="1089"/>
      <c r="E52" s="1089"/>
      <c r="F52" s="1089"/>
      <c r="G52" s="1089"/>
      <c r="H52" s="1089"/>
      <c r="I52" s="1089"/>
      <c r="J52" s="1089"/>
      <c r="K52" s="1089"/>
      <c r="L52" s="1089"/>
      <c r="M52" s="1089"/>
      <c r="N52" s="1089"/>
      <c r="O52" s="1089"/>
      <c r="P52" s="1090"/>
      <c r="Q52" s="1091"/>
      <c r="R52" s="1092"/>
      <c r="S52" s="1092"/>
      <c r="T52" s="1092"/>
      <c r="U52" s="1092"/>
      <c r="V52" s="1092"/>
      <c r="W52" s="1092"/>
      <c r="X52" s="1092"/>
      <c r="Y52" s="1092"/>
      <c r="Z52" s="1092"/>
      <c r="AA52" s="1092"/>
      <c r="AB52" s="1092"/>
      <c r="AC52" s="1092"/>
      <c r="AD52" s="1092"/>
      <c r="AE52" s="1093"/>
      <c r="AF52" s="1094"/>
      <c r="AG52" s="1095"/>
      <c r="AH52" s="1095"/>
      <c r="AI52" s="1095"/>
      <c r="AJ52" s="1096"/>
      <c r="AK52" s="1097"/>
      <c r="AL52" s="1092"/>
      <c r="AM52" s="1092"/>
      <c r="AN52" s="1092"/>
      <c r="AO52" s="1092"/>
      <c r="AP52" s="1092"/>
      <c r="AQ52" s="1092"/>
      <c r="AR52" s="1092"/>
      <c r="AS52" s="1092"/>
      <c r="AT52" s="1092"/>
      <c r="AU52" s="1092"/>
      <c r="AV52" s="1092"/>
      <c r="AW52" s="1092"/>
      <c r="AX52" s="1092"/>
      <c r="AY52" s="1092"/>
      <c r="AZ52" s="1098"/>
      <c r="BA52" s="1098"/>
      <c r="BB52" s="1098"/>
      <c r="BC52" s="1098"/>
      <c r="BD52" s="1098"/>
      <c r="BE52" s="1083"/>
      <c r="BF52" s="1083"/>
      <c r="BG52" s="1083"/>
      <c r="BH52" s="1083"/>
      <c r="BI52" s="1084"/>
      <c r="BJ52" s="254"/>
      <c r="BK52" s="254"/>
      <c r="BL52" s="254"/>
      <c r="BM52" s="254"/>
      <c r="BN52" s="254"/>
      <c r="BO52" s="267"/>
      <c r="BP52" s="267"/>
      <c r="BQ52" s="264">
        <v>46</v>
      </c>
      <c r="BR52" s="265"/>
      <c r="BS52" s="1071"/>
      <c r="BT52" s="1072"/>
      <c r="BU52" s="1072"/>
      <c r="BV52" s="1072"/>
      <c r="BW52" s="1072"/>
      <c r="BX52" s="1072"/>
      <c r="BY52" s="1072"/>
      <c r="BZ52" s="1072"/>
      <c r="CA52" s="1072"/>
      <c r="CB52" s="1072"/>
      <c r="CC52" s="1072"/>
      <c r="CD52" s="1072"/>
      <c r="CE52" s="1072"/>
      <c r="CF52" s="1072"/>
      <c r="CG52" s="1073"/>
      <c r="CH52" s="1046"/>
      <c r="CI52" s="1047"/>
      <c r="CJ52" s="1047"/>
      <c r="CK52" s="1047"/>
      <c r="CL52" s="1048"/>
      <c r="CM52" s="1046"/>
      <c r="CN52" s="1047"/>
      <c r="CO52" s="1047"/>
      <c r="CP52" s="1047"/>
      <c r="CQ52" s="1048"/>
      <c r="CR52" s="1046"/>
      <c r="CS52" s="1047"/>
      <c r="CT52" s="1047"/>
      <c r="CU52" s="1047"/>
      <c r="CV52" s="1048"/>
      <c r="CW52" s="1046"/>
      <c r="CX52" s="1047"/>
      <c r="CY52" s="1047"/>
      <c r="CZ52" s="1047"/>
      <c r="DA52" s="1048"/>
      <c r="DB52" s="1046"/>
      <c r="DC52" s="1047"/>
      <c r="DD52" s="1047"/>
      <c r="DE52" s="1047"/>
      <c r="DF52" s="1048"/>
      <c r="DG52" s="1046"/>
      <c r="DH52" s="1047"/>
      <c r="DI52" s="1047"/>
      <c r="DJ52" s="1047"/>
      <c r="DK52" s="1048"/>
      <c r="DL52" s="1046"/>
      <c r="DM52" s="1047"/>
      <c r="DN52" s="1047"/>
      <c r="DO52" s="1047"/>
      <c r="DP52" s="1048"/>
      <c r="DQ52" s="1046"/>
      <c r="DR52" s="1047"/>
      <c r="DS52" s="1047"/>
      <c r="DT52" s="1047"/>
      <c r="DU52" s="1048"/>
      <c r="DV52" s="1049"/>
      <c r="DW52" s="1050"/>
      <c r="DX52" s="1050"/>
      <c r="DY52" s="1050"/>
      <c r="DZ52" s="1051"/>
      <c r="EA52" s="248"/>
    </row>
    <row r="53" spans="1:131" s="249" customFormat="1" ht="26.25" customHeight="1" x14ac:dyDescent="0.15">
      <c r="A53" s="263">
        <v>26</v>
      </c>
      <c r="B53" s="1088"/>
      <c r="C53" s="1089"/>
      <c r="D53" s="1089"/>
      <c r="E53" s="1089"/>
      <c r="F53" s="1089"/>
      <c r="G53" s="1089"/>
      <c r="H53" s="1089"/>
      <c r="I53" s="1089"/>
      <c r="J53" s="1089"/>
      <c r="K53" s="1089"/>
      <c r="L53" s="1089"/>
      <c r="M53" s="1089"/>
      <c r="N53" s="1089"/>
      <c r="O53" s="1089"/>
      <c r="P53" s="1090"/>
      <c r="Q53" s="1091"/>
      <c r="R53" s="1092"/>
      <c r="S53" s="1092"/>
      <c r="T53" s="1092"/>
      <c r="U53" s="1092"/>
      <c r="V53" s="1092"/>
      <c r="W53" s="1092"/>
      <c r="X53" s="1092"/>
      <c r="Y53" s="1092"/>
      <c r="Z53" s="1092"/>
      <c r="AA53" s="1092"/>
      <c r="AB53" s="1092"/>
      <c r="AC53" s="1092"/>
      <c r="AD53" s="1092"/>
      <c r="AE53" s="1093"/>
      <c r="AF53" s="1094"/>
      <c r="AG53" s="1095"/>
      <c r="AH53" s="1095"/>
      <c r="AI53" s="1095"/>
      <c r="AJ53" s="1096"/>
      <c r="AK53" s="1097"/>
      <c r="AL53" s="1092"/>
      <c r="AM53" s="1092"/>
      <c r="AN53" s="1092"/>
      <c r="AO53" s="1092"/>
      <c r="AP53" s="1092"/>
      <c r="AQ53" s="1092"/>
      <c r="AR53" s="1092"/>
      <c r="AS53" s="1092"/>
      <c r="AT53" s="1092"/>
      <c r="AU53" s="1092"/>
      <c r="AV53" s="1092"/>
      <c r="AW53" s="1092"/>
      <c r="AX53" s="1092"/>
      <c r="AY53" s="1092"/>
      <c r="AZ53" s="1098"/>
      <c r="BA53" s="1098"/>
      <c r="BB53" s="1098"/>
      <c r="BC53" s="1098"/>
      <c r="BD53" s="1098"/>
      <c r="BE53" s="1083"/>
      <c r="BF53" s="1083"/>
      <c r="BG53" s="1083"/>
      <c r="BH53" s="1083"/>
      <c r="BI53" s="1084"/>
      <c r="BJ53" s="254"/>
      <c r="BK53" s="254"/>
      <c r="BL53" s="254"/>
      <c r="BM53" s="254"/>
      <c r="BN53" s="254"/>
      <c r="BO53" s="267"/>
      <c r="BP53" s="267"/>
      <c r="BQ53" s="264">
        <v>47</v>
      </c>
      <c r="BR53" s="265"/>
      <c r="BS53" s="1071"/>
      <c r="BT53" s="1072"/>
      <c r="BU53" s="1072"/>
      <c r="BV53" s="1072"/>
      <c r="BW53" s="1072"/>
      <c r="BX53" s="1072"/>
      <c r="BY53" s="1072"/>
      <c r="BZ53" s="1072"/>
      <c r="CA53" s="1072"/>
      <c r="CB53" s="1072"/>
      <c r="CC53" s="1072"/>
      <c r="CD53" s="1072"/>
      <c r="CE53" s="1072"/>
      <c r="CF53" s="1072"/>
      <c r="CG53" s="1073"/>
      <c r="CH53" s="1046"/>
      <c r="CI53" s="1047"/>
      <c r="CJ53" s="1047"/>
      <c r="CK53" s="1047"/>
      <c r="CL53" s="1048"/>
      <c r="CM53" s="1046"/>
      <c r="CN53" s="1047"/>
      <c r="CO53" s="1047"/>
      <c r="CP53" s="1047"/>
      <c r="CQ53" s="1048"/>
      <c r="CR53" s="1046"/>
      <c r="CS53" s="1047"/>
      <c r="CT53" s="1047"/>
      <c r="CU53" s="1047"/>
      <c r="CV53" s="1048"/>
      <c r="CW53" s="1046"/>
      <c r="CX53" s="1047"/>
      <c r="CY53" s="1047"/>
      <c r="CZ53" s="1047"/>
      <c r="DA53" s="1048"/>
      <c r="DB53" s="1046"/>
      <c r="DC53" s="1047"/>
      <c r="DD53" s="1047"/>
      <c r="DE53" s="1047"/>
      <c r="DF53" s="1048"/>
      <c r="DG53" s="1046"/>
      <c r="DH53" s="1047"/>
      <c r="DI53" s="1047"/>
      <c r="DJ53" s="1047"/>
      <c r="DK53" s="1048"/>
      <c r="DL53" s="1046"/>
      <c r="DM53" s="1047"/>
      <c r="DN53" s="1047"/>
      <c r="DO53" s="1047"/>
      <c r="DP53" s="1048"/>
      <c r="DQ53" s="1046"/>
      <c r="DR53" s="1047"/>
      <c r="DS53" s="1047"/>
      <c r="DT53" s="1047"/>
      <c r="DU53" s="1048"/>
      <c r="DV53" s="1049"/>
      <c r="DW53" s="1050"/>
      <c r="DX53" s="1050"/>
      <c r="DY53" s="1050"/>
      <c r="DZ53" s="1051"/>
      <c r="EA53" s="248"/>
    </row>
    <row r="54" spans="1:131" s="249" customFormat="1" ht="26.25" customHeight="1" x14ac:dyDescent="0.15">
      <c r="A54" s="263">
        <v>27</v>
      </c>
      <c r="B54" s="1088"/>
      <c r="C54" s="1089"/>
      <c r="D54" s="1089"/>
      <c r="E54" s="1089"/>
      <c r="F54" s="1089"/>
      <c r="G54" s="1089"/>
      <c r="H54" s="1089"/>
      <c r="I54" s="1089"/>
      <c r="J54" s="1089"/>
      <c r="K54" s="1089"/>
      <c r="L54" s="1089"/>
      <c r="M54" s="1089"/>
      <c r="N54" s="1089"/>
      <c r="O54" s="1089"/>
      <c r="P54" s="1090"/>
      <c r="Q54" s="1091"/>
      <c r="R54" s="1092"/>
      <c r="S54" s="1092"/>
      <c r="T54" s="1092"/>
      <c r="U54" s="1092"/>
      <c r="V54" s="1092"/>
      <c r="W54" s="1092"/>
      <c r="X54" s="1092"/>
      <c r="Y54" s="1092"/>
      <c r="Z54" s="1092"/>
      <c r="AA54" s="1092"/>
      <c r="AB54" s="1092"/>
      <c r="AC54" s="1092"/>
      <c r="AD54" s="1092"/>
      <c r="AE54" s="1093"/>
      <c r="AF54" s="1094"/>
      <c r="AG54" s="1095"/>
      <c r="AH54" s="1095"/>
      <c r="AI54" s="1095"/>
      <c r="AJ54" s="1096"/>
      <c r="AK54" s="1097"/>
      <c r="AL54" s="1092"/>
      <c r="AM54" s="1092"/>
      <c r="AN54" s="1092"/>
      <c r="AO54" s="1092"/>
      <c r="AP54" s="1092"/>
      <c r="AQ54" s="1092"/>
      <c r="AR54" s="1092"/>
      <c r="AS54" s="1092"/>
      <c r="AT54" s="1092"/>
      <c r="AU54" s="1092"/>
      <c r="AV54" s="1092"/>
      <c r="AW54" s="1092"/>
      <c r="AX54" s="1092"/>
      <c r="AY54" s="1092"/>
      <c r="AZ54" s="1098"/>
      <c r="BA54" s="1098"/>
      <c r="BB54" s="1098"/>
      <c r="BC54" s="1098"/>
      <c r="BD54" s="1098"/>
      <c r="BE54" s="1083"/>
      <c r="BF54" s="1083"/>
      <c r="BG54" s="1083"/>
      <c r="BH54" s="1083"/>
      <c r="BI54" s="1084"/>
      <c r="BJ54" s="254"/>
      <c r="BK54" s="254"/>
      <c r="BL54" s="254"/>
      <c r="BM54" s="254"/>
      <c r="BN54" s="254"/>
      <c r="BO54" s="267"/>
      <c r="BP54" s="267"/>
      <c r="BQ54" s="264">
        <v>48</v>
      </c>
      <c r="BR54" s="265"/>
      <c r="BS54" s="1071"/>
      <c r="BT54" s="1072"/>
      <c r="BU54" s="1072"/>
      <c r="BV54" s="1072"/>
      <c r="BW54" s="1072"/>
      <c r="BX54" s="1072"/>
      <c r="BY54" s="1072"/>
      <c r="BZ54" s="1072"/>
      <c r="CA54" s="1072"/>
      <c r="CB54" s="1072"/>
      <c r="CC54" s="1072"/>
      <c r="CD54" s="1072"/>
      <c r="CE54" s="1072"/>
      <c r="CF54" s="1072"/>
      <c r="CG54" s="1073"/>
      <c r="CH54" s="1046"/>
      <c r="CI54" s="1047"/>
      <c r="CJ54" s="1047"/>
      <c r="CK54" s="1047"/>
      <c r="CL54" s="1048"/>
      <c r="CM54" s="1046"/>
      <c r="CN54" s="1047"/>
      <c r="CO54" s="1047"/>
      <c r="CP54" s="1047"/>
      <c r="CQ54" s="1048"/>
      <c r="CR54" s="1046"/>
      <c r="CS54" s="1047"/>
      <c r="CT54" s="1047"/>
      <c r="CU54" s="1047"/>
      <c r="CV54" s="1048"/>
      <c r="CW54" s="1046"/>
      <c r="CX54" s="1047"/>
      <c r="CY54" s="1047"/>
      <c r="CZ54" s="1047"/>
      <c r="DA54" s="1048"/>
      <c r="DB54" s="1046"/>
      <c r="DC54" s="1047"/>
      <c r="DD54" s="1047"/>
      <c r="DE54" s="1047"/>
      <c r="DF54" s="1048"/>
      <c r="DG54" s="1046"/>
      <c r="DH54" s="1047"/>
      <c r="DI54" s="1047"/>
      <c r="DJ54" s="1047"/>
      <c r="DK54" s="1048"/>
      <c r="DL54" s="1046"/>
      <c r="DM54" s="1047"/>
      <c r="DN54" s="1047"/>
      <c r="DO54" s="1047"/>
      <c r="DP54" s="1048"/>
      <c r="DQ54" s="1046"/>
      <c r="DR54" s="1047"/>
      <c r="DS54" s="1047"/>
      <c r="DT54" s="1047"/>
      <c r="DU54" s="1048"/>
      <c r="DV54" s="1049"/>
      <c r="DW54" s="1050"/>
      <c r="DX54" s="1050"/>
      <c r="DY54" s="1050"/>
      <c r="DZ54" s="1051"/>
      <c r="EA54" s="248"/>
    </row>
    <row r="55" spans="1:131" s="249" customFormat="1" ht="26.25" customHeight="1" x14ac:dyDescent="0.15">
      <c r="A55" s="263">
        <v>28</v>
      </c>
      <c r="B55" s="1088"/>
      <c r="C55" s="1089"/>
      <c r="D55" s="1089"/>
      <c r="E55" s="1089"/>
      <c r="F55" s="1089"/>
      <c r="G55" s="1089"/>
      <c r="H55" s="1089"/>
      <c r="I55" s="1089"/>
      <c r="J55" s="1089"/>
      <c r="K55" s="1089"/>
      <c r="L55" s="1089"/>
      <c r="M55" s="1089"/>
      <c r="N55" s="1089"/>
      <c r="O55" s="1089"/>
      <c r="P55" s="1090"/>
      <c r="Q55" s="1091"/>
      <c r="R55" s="1092"/>
      <c r="S55" s="1092"/>
      <c r="T55" s="1092"/>
      <c r="U55" s="1092"/>
      <c r="V55" s="1092"/>
      <c r="W55" s="1092"/>
      <c r="X55" s="1092"/>
      <c r="Y55" s="1092"/>
      <c r="Z55" s="1092"/>
      <c r="AA55" s="1092"/>
      <c r="AB55" s="1092"/>
      <c r="AC55" s="1092"/>
      <c r="AD55" s="1092"/>
      <c r="AE55" s="1093"/>
      <c r="AF55" s="1094"/>
      <c r="AG55" s="1095"/>
      <c r="AH55" s="1095"/>
      <c r="AI55" s="1095"/>
      <c r="AJ55" s="1096"/>
      <c r="AK55" s="1097"/>
      <c r="AL55" s="1092"/>
      <c r="AM55" s="1092"/>
      <c r="AN55" s="1092"/>
      <c r="AO55" s="1092"/>
      <c r="AP55" s="1092"/>
      <c r="AQ55" s="1092"/>
      <c r="AR55" s="1092"/>
      <c r="AS55" s="1092"/>
      <c r="AT55" s="1092"/>
      <c r="AU55" s="1092"/>
      <c r="AV55" s="1092"/>
      <c r="AW55" s="1092"/>
      <c r="AX55" s="1092"/>
      <c r="AY55" s="1092"/>
      <c r="AZ55" s="1098"/>
      <c r="BA55" s="1098"/>
      <c r="BB55" s="1098"/>
      <c r="BC55" s="1098"/>
      <c r="BD55" s="1098"/>
      <c r="BE55" s="1083"/>
      <c r="BF55" s="1083"/>
      <c r="BG55" s="1083"/>
      <c r="BH55" s="1083"/>
      <c r="BI55" s="1084"/>
      <c r="BJ55" s="254"/>
      <c r="BK55" s="254"/>
      <c r="BL55" s="254"/>
      <c r="BM55" s="254"/>
      <c r="BN55" s="254"/>
      <c r="BO55" s="267"/>
      <c r="BP55" s="267"/>
      <c r="BQ55" s="264">
        <v>49</v>
      </c>
      <c r="BR55" s="265"/>
      <c r="BS55" s="1071"/>
      <c r="BT55" s="1072"/>
      <c r="BU55" s="1072"/>
      <c r="BV55" s="1072"/>
      <c r="BW55" s="1072"/>
      <c r="BX55" s="1072"/>
      <c r="BY55" s="1072"/>
      <c r="BZ55" s="1072"/>
      <c r="CA55" s="1072"/>
      <c r="CB55" s="1072"/>
      <c r="CC55" s="1072"/>
      <c r="CD55" s="1072"/>
      <c r="CE55" s="1072"/>
      <c r="CF55" s="1072"/>
      <c r="CG55" s="1073"/>
      <c r="CH55" s="1046"/>
      <c r="CI55" s="1047"/>
      <c r="CJ55" s="1047"/>
      <c r="CK55" s="1047"/>
      <c r="CL55" s="1048"/>
      <c r="CM55" s="1046"/>
      <c r="CN55" s="1047"/>
      <c r="CO55" s="1047"/>
      <c r="CP55" s="1047"/>
      <c r="CQ55" s="1048"/>
      <c r="CR55" s="1046"/>
      <c r="CS55" s="1047"/>
      <c r="CT55" s="1047"/>
      <c r="CU55" s="1047"/>
      <c r="CV55" s="1048"/>
      <c r="CW55" s="1046"/>
      <c r="CX55" s="1047"/>
      <c r="CY55" s="1047"/>
      <c r="CZ55" s="1047"/>
      <c r="DA55" s="1048"/>
      <c r="DB55" s="1046"/>
      <c r="DC55" s="1047"/>
      <c r="DD55" s="1047"/>
      <c r="DE55" s="1047"/>
      <c r="DF55" s="1048"/>
      <c r="DG55" s="1046"/>
      <c r="DH55" s="1047"/>
      <c r="DI55" s="1047"/>
      <c r="DJ55" s="1047"/>
      <c r="DK55" s="1048"/>
      <c r="DL55" s="1046"/>
      <c r="DM55" s="1047"/>
      <c r="DN55" s="1047"/>
      <c r="DO55" s="1047"/>
      <c r="DP55" s="1048"/>
      <c r="DQ55" s="1046"/>
      <c r="DR55" s="1047"/>
      <c r="DS55" s="1047"/>
      <c r="DT55" s="1047"/>
      <c r="DU55" s="1048"/>
      <c r="DV55" s="1049"/>
      <c r="DW55" s="1050"/>
      <c r="DX55" s="1050"/>
      <c r="DY55" s="1050"/>
      <c r="DZ55" s="1051"/>
      <c r="EA55" s="248"/>
    </row>
    <row r="56" spans="1:131" s="249" customFormat="1" ht="26.25" customHeight="1" x14ac:dyDescent="0.15">
      <c r="A56" s="263">
        <v>29</v>
      </c>
      <c r="B56" s="1088"/>
      <c r="C56" s="1089"/>
      <c r="D56" s="1089"/>
      <c r="E56" s="1089"/>
      <c r="F56" s="1089"/>
      <c r="G56" s="1089"/>
      <c r="H56" s="1089"/>
      <c r="I56" s="1089"/>
      <c r="J56" s="1089"/>
      <c r="K56" s="1089"/>
      <c r="L56" s="1089"/>
      <c r="M56" s="1089"/>
      <c r="N56" s="1089"/>
      <c r="O56" s="1089"/>
      <c r="P56" s="1090"/>
      <c r="Q56" s="1091"/>
      <c r="R56" s="1092"/>
      <c r="S56" s="1092"/>
      <c r="T56" s="1092"/>
      <c r="U56" s="1092"/>
      <c r="V56" s="1092"/>
      <c r="W56" s="1092"/>
      <c r="X56" s="1092"/>
      <c r="Y56" s="1092"/>
      <c r="Z56" s="1092"/>
      <c r="AA56" s="1092"/>
      <c r="AB56" s="1092"/>
      <c r="AC56" s="1092"/>
      <c r="AD56" s="1092"/>
      <c r="AE56" s="1093"/>
      <c r="AF56" s="1094"/>
      <c r="AG56" s="1095"/>
      <c r="AH56" s="1095"/>
      <c r="AI56" s="1095"/>
      <c r="AJ56" s="1096"/>
      <c r="AK56" s="1097"/>
      <c r="AL56" s="1092"/>
      <c r="AM56" s="1092"/>
      <c r="AN56" s="1092"/>
      <c r="AO56" s="1092"/>
      <c r="AP56" s="1092"/>
      <c r="AQ56" s="1092"/>
      <c r="AR56" s="1092"/>
      <c r="AS56" s="1092"/>
      <c r="AT56" s="1092"/>
      <c r="AU56" s="1092"/>
      <c r="AV56" s="1092"/>
      <c r="AW56" s="1092"/>
      <c r="AX56" s="1092"/>
      <c r="AY56" s="1092"/>
      <c r="AZ56" s="1098"/>
      <c r="BA56" s="1098"/>
      <c r="BB56" s="1098"/>
      <c r="BC56" s="1098"/>
      <c r="BD56" s="1098"/>
      <c r="BE56" s="1083"/>
      <c r="BF56" s="1083"/>
      <c r="BG56" s="1083"/>
      <c r="BH56" s="1083"/>
      <c r="BI56" s="1084"/>
      <c r="BJ56" s="254"/>
      <c r="BK56" s="254"/>
      <c r="BL56" s="254"/>
      <c r="BM56" s="254"/>
      <c r="BN56" s="254"/>
      <c r="BO56" s="267"/>
      <c r="BP56" s="267"/>
      <c r="BQ56" s="264">
        <v>50</v>
      </c>
      <c r="BR56" s="265"/>
      <c r="BS56" s="1071"/>
      <c r="BT56" s="1072"/>
      <c r="BU56" s="1072"/>
      <c r="BV56" s="1072"/>
      <c r="BW56" s="1072"/>
      <c r="BX56" s="1072"/>
      <c r="BY56" s="1072"/>
      <c r="BZ56" s="1072"/>
      <c r="CA56" s="1072"/>
      <c r="CB56" s="1072"/>
      <c r="CC56" s="1072"/>
      <c r="CD56" s="1072"/>
      <c r="CE56" s="1072"/>
      <c r="CF56" s="1072"/>
      <c r="CG56" s="1073"/>
      <c r="CH56" s="1046"/>
      <c r="CI56" s="1047"/>
      <c r="CJ56" s="1047"/>
      <c r="CK56" s="1047"/>
      <c r="CL56" s="1048"/>
      <c r="CM56" s="1046"/>
      <c r="CN56" s="1047"/>
      <c r="CO56" s="1047"/>
      <c r="CP56" s="1047"/>
      <c r="CQ56" s="1048"/>
      <c r="CR56" s="1046"/>
      <c r="CS56" s="1047"/>
      <c r="CT56" s="1047"/>
      <c r="CU56" s="1047"/>
      <c r="CV56" s="1048"/>
      <c r="CW56" s="1046"/>
      <c r="CX56" s="1047"/>
      <c r="CY56" s="1047"/>
      <c r="CZ56" s="1047"/>
      <c r="DA56" s="1048"/>
      <c r="DB56" s="1046"/>
      <c r="DC56" s="1047"/>
      <c r="DD56" s="1047"/>
      <c r="DE56" s="1047"/>
      <c r="DF56" s="1048"/>
      <c r="DG56" s="1046"/>
      <c r="DH56" s="1047"/>
      <c r="DI56" s="1047"/>
      <c r="DJ56" s="1047"/>
      <c r="DK56" s="1048"/>
      <c r="DL56" s="1046"/>
      <c r="DM56" s="1047"/>
      <c r="DN56" s="1047"/>
      <c r="DO56" s="1047"/>
      <c r="DP56" s="1048"/>
      <c r="DQ56" s="1046"/>
      <c r="DR56" s="1047"/>
      <c r="DS56" s="1047"/>
      <c r="DT56" s="1047"/>
      <c r="DU56" s="1048"/>
      <c r="DV56" s="1049"/>
      <c r="DW56" s="1050"/>
      <c r="DX56" s="1050"/>
      <c r="DY56" s="1050"/>
      <c r="DZ56" s="1051"/>
      <c r="EA56" s="248"/>
    </row>
    <row r="57" spans="1:131" s="249" customFormat="1" ht="26.25" customHeight="1" x14ac:dyDescent="0.15">
      <c r="A57" s="263">
        <v>30</v>
      </c>
      <c r="B57" s="1088"/>
      <c r="C57" s="1089"/>
      <c r="D57" s="1089"/>
      <c r="E57" s="1089"/>
      <c r="F57" s="1089"/>
      <c r="G57" s="1089"/>
      <c r="H57" s="1089"/>
      <c r="I57" s="1089"/>
      <c r="J57" s="1089"/>
      <c r="K57" s="1089"/>
      <c r="L57" s="1089"/>
      <c r="M57" s="1089"/>
      <c r="N57" s="1089"/>
      <c r="O57" s="1089"/>
      <c r="P57" s="1090"/>
      <c r="Q57" s="1091"/>
      <c r="R57" s="1092"/>
      <c r="S57" s="1092"/>
      <c r="T57" s="1092"/>
      <c r="U57" s="1092"/>
      <c r="V57" s="1092"/>
      <c r="W57" s="1092"/>
      <c r="X57" s="1092"/>
      <c r="Y57" s="1092"/>
      <c r="Z57" s="1092"/>
      <c r="AA57" s="1092"/>
      <c r="AB57" s="1092"/>
      <c r="AC57" s="1092"/>
      <c r="AD57" s="1092"/>
      <c r="AE57" s="1093"/>
      <c r="AF57" s="1094"/>
      <c r="AG57" s="1095"/>
      <c r="AH57" s="1095"/>
      <c r="AI57" s="1095"/>
      <c r="AJ57" s="1096"/>
      <c r="AK57" s="1097"/>
      <c r="AL57" s="1092"/>
      <c r="AM57" s="1092"/>
      <c r="AN57" s="1092"/>
      <c r="AO57" s="1092"/>
      <c r="AP57" s="1092"/>
      <c r="AQ57" s="1092"/>
      <c r="AR57" s="1092"/>
      <c r="AS57" s="1092"/>
      <c r="AT57" s="1092"/>
      <c r="AU57" s="1092"/>
      <c r="AV57" s="1092"/>
      <c r="AW57" s="1092"/>
      <c r="AX57" s="1092"/>
      <c r="AY57" s="1092"/>
      <c r="AZ57" s="1098"/>
      <c r="BA57" s="1098"/>
      <c r="BB57" s="1098"/>
      <c r="BC57" s="1098"/>
      <c r="BD57" s="1098"/>
      <c r="BE57" s="1083"/>
      <c r="BF57" s="1083"/>
      <c r="BG57" s="1083"/>
      <c r="BH57" s="1083"/>
      <c r="BI57" s="1084"/>
      <c r="BJ57" s="254"/>
      <c r="BK57" s="254"/>
      <c r="BL57" s="254"/>
      <c r="BM57" s="254"/>
      <c r="BN57" s="254"/>
      <c r="BO57" s="267"/>
      <c r="BP57" s="267"/>
      <c r="BQ57" s="264">
        <v>51</v>
      </c>
      <c r="BR57" s="265"/>
      <c r="BS57" s="1071"/>
      <c r="BT57" s="1072"/>
      <c r="BU57" s="1072"/>
      <c r="BV57" s="1072"/>
      <c r="BW57" s="1072"/>
      <c r="BX57" s="1072"/>
      <c r="BY57" s="1072"/>
      <c r="BZ57" s="1072"/>
      <c r="CA57" s="1072"/>
      <c r="CB57" s="1072"/>
      <c r="CC57" s="1072"/>
      <c r="CD57" s="1072"/>
      <c r="CE57" s="1072"/>
      <c r="CF57" s="1072"/>
      <c r="CG57" s="1073"/>
      <c r="CH57" s="1046"/>
      <c r="CI57" s="1047"/>
      <c r="CJ57" s="1047"/>
      <c r="CK57" s="1047"/>
      <c r="CL57" s="1048"/>
      <c r="CM57" s="1046"/>
      <c r="CN57" s="1047"/>
      <c r="CO57" s="1047"/>
      <c r="CP57" s="1047"/>
      <c r="CQ57" s="1048"/>
      <c r="CR57" s="1046"/>
      <c r="CS57" s="1047"/>
      <c r="CT57" s="1047"/>
      <c r="CU57" s="1047"/>
      <c r="CV57" s="1048"/>
      <c r="CW57" s="1046"/>
      <c r="CX57" s="1047"/>
      <c r="CY57" s="1047"/>
      <c r="CZ57" s="1047"/>
      <c r="DA57" s="1048"/>
      <c r="DB57" s="1046"/>
      <c r="DC57" s="1047"/>
      <c r="DD57" s="1047"/>
      <c r="DE57" s="1047"/>
      <c r="DF57" s="1048"/>
      <c r="DG57" s="1046"/>
      <c r="DH57" s="1047"/>
      <c r="DI57" s="1047"/>
      <c r="DJ57" s="1047"/>
      <c r="DK57" s="1048"/>
      <c r="DL57" s="1046"/>
      <c r="DM57" s="1047"/>
      <c r="DN57" s="1047"/>
      <c r="DO57" s="1047"/>
      <c r="DP57" s="1048"/>
      <c r="DQ57" s="1046"/>
      <c r="DR57" s="1047"/>
      <c r="DS57" s="1047"/>
      <c r="DT57" s="1047"/>
      <c r="DU57" s="1048"/>
      <c r="DV57" s="1049"/>
      <c r="DW57" s="1050"/>
      <c r="DX57" s="1050"/>
      <c r="DY57" s="1050"/>
      <c r="DZ57" s="1051"/>
      <c r="EA57" s="248"/>
    </row>
    <row r="58" spans="1:131" s="249" customFormat="1" ht="26.25" customHeight="1" x14ac:dyDescent="0.15">
      <c r="A58" s="263">
        <v>31</v>
      </c>
      <c r="B58" s="1088"/>
      <c r="C58" s="1089"/>
      <c r="D58" s="1089"/>
      <c r="E58" s="1089"/>
      <c r="F58" s="1089"/>
      <c r="G58" s="1089"/>
      <c r="H58" s="1089"/>
      <c r="I58" s="1089"/>
      <c r="J58" s="1089"/>
      <c r="K58" s="1089"/>
      <c r="L58" s="1089"/>
      <c r="M58" s="1089"/>
      <c r="N58" s="1089"/>
      <c r="O58" s="1089"/>
      <c r="P58" s="1090"/>
      <c r="Q58" s="1091"/>
      <c r="R58" s="1092"/>
      <c r="S58" s="1092"/>
      <c r="T58" s="1092"/>
      <c r="U58" s="1092"/>
      <c r="V58" s="1092"/>
      <c r="W58" s="1092"/>
      <c r="X58" s="1092"/>
      <c r="Y58" s="1092"/>
      <c r="Z58" s="1092"/>
      <c r="AA58" s="1092"/>
      <c r="AB58" s="1092"/>
      <c r="AC58" s="1092"/>
      <c r="AD58" s="1092"/>
      <c r="AE58" s="1093"/>
      <c r="AF58" s="1094"/>
      <c r="AG58" s="1095"/>
      <c r="AH58" s="1095"/>
      <c r="AI58" s="1095"/>
      <c r="AJ58" s="1096"/>
      <c r="AK58" s="1097"/>
      <c r="AL58" s="1092"/>
      <c r="AM58" s="1092"/>
      <c r="AN58" s="1092"/>
      <c r="AO58" s="1092"/>
      <c r="AP58" s="1092"/>
      <c r="AQ58" s="1092"/>
      <c r="AR58" s="1092"/>
      <c r="AS58" s="1092"/>
      <c r="AT58" s="1092"/>
      <c r="AU58" s="1092"/>
      <c r="AV58" s="1092"/>
      <c r="AW58" s="1092"/>
      <c r="AX58" s="1092"/>
      <c r="AY58" s="1092"/>
      <c r="AZ58" s="1098"/>
      <c r="BA58" s="1098"/>
      <c r="BB58" s="1098"/>
      <c r="BC58" s="1098"/>
      <c r="BD58" s="1098"/>
      <c r="BE58" s="1083"/>
      <c r="BF58" s="1083"/>
      <c r="BG58" s="1083"/>
      <c r="BH58" s="1083"/>
      <c r="BI58" s="1084"/>
      <c r="BJ58" s="254"/>
      <c r="BK58" s="254"/>
      <c r="BL58" s="254"/>
      <c r="BM58" s="254"/>
      <c r="BN58" s="254"/>
      <c r="BO58" s="267"/>
      <c r="BP58" s="267"/>
      <c r="BQ58" s="264">
        <v>52</v>
      </c>
      <c r="BR58" s="265"/>
      <c r="BS58" s="1071"/>
      <c r="BT58" s="1072"/>
      <c r="BU58" s="1072"/>
      <c r="BV58" s="1072"/>
      <c r="BW58" s="1072"/>
      <c r="BX58" s="1072"/>
      <c r="BY58" s="1072"/>
      <c r="BZ58" s="1072"/>
      <c r="CA58" s="1072"/>
      <c r="CB58" s="1072"/>
      <c r="CC58" s="1072"/>
      <c r="CD58" s="1072"/>
      <c r="CE58" s="1072"/>
      <c r="CF58" s="1072"/>
      <c r="CG58" s="1073"/>
      <c r="CH58" s="1046"/>
      <c r="CI58" s="1047"/>
      <c r="CJ58" s="1047"/>
      <c r="CK58" s="1047"/>
      <c r="CL58" s="1048"/>
      <c r="CM58" s="1046"/>
      <c r="CN58" s="1047"/>
      <c r="CO58" s="1047"/>
      <c r="CP58" s="1047"/>
      <c r="CQ58" s="1048"/>
      <c r="CR58" s="1046"/>
      <c r="CS58" s="1047"/>
      <c r="CT58" s="1047"/>
      <c r="CU58" s="1047"/>
      <c r="CV58" s="1048"/>
      <c r="CW58" s="1046"/>
      <c r="CX58" s="1047"/>
      <c r="CY58" s="1047"/>
      <c r="CZ58" s="1047"/>
      <c r="DA58" s="1048"/>
      <c r="DB58" s="1046"/>
      <c r="DC58" s="1047"/>
      <c r="DD58" s="1047"/>
      <c r="DE58" s="1047"/>
      <c r="DF58" s="1048"/>
      <c r="DG58" s="1046"/>
      <c r="DH58" s="1047"/>
      <c r="DI58" s="1047"/>
      <c r="DJ58" s="1047"/>
      <c r="DK58" s="1048"/>
      <c r="DL58" s="1046"/>
      <c r="DM58" s="1047"/>
      <c r="DN58" s="1047"/>
      <c r="DO58" s="1047"/>
      <c r="DP58" s="1048"/>
      <c r="DQ58" s="1046"/>
      <c r="DR58" s="1047"/>
      <c r="DS58" s="1047"/>
      <c r="DT58" s="1047"/>
      <c r="DU58" s="1048"/>
      <c r="DV58" s="1049"/>
      <c r="DW58" s="1050"/>
      <c r="DX58" s="1050"/>
      <c r="DY58" s="1050"/>
      <c r="DZ58" s="1051"/>
      <c r="EA58" s="248"/>
    </row>
    <row r="59" spans="1:131" s="249" customFormat="1" ht="26.25" customHeight="1" x14ac:dyDescent="0.15">
      <c r="A59" s="263">
        <v>32</v>
      </c>
      <c r="B59" s="1088"/>
      <c r="C59" s="1089"/>
      <c r="D59" s="1089"/>
      <c r="E59" s="1089"/>
      <c r="F59" s="1089"/>
      <c r="G59" s="1089"/>
      <c r="H59" s="1089"/>
      <c r="I59" s="1089"/>
      <c r="J59" s="1089"/>
      <c r="K59" s="1089"/>
      <c r="L59" s="1089"/>
      <c r="M59" s="1089"/>
      <c r="N59" s="1089"/>
      <c r="O59" s="1089"/>
      <c r="P59" s="1090"/>
      <c r="Q59" s="1091"/>
      <c r="R59" s="1092"/>
      <c r="S59" s="1092"/>
      <c r="T59" s="1092"/>
      <c r="U59" s="1092"/>
      <c r="V59" s="1092"/>
      <c r="W59" s="1092"/>
      <c r="X59" s="1092"/>
      <c r="Y59" s="1092"/>
      <c r="Z59" s="1092"/>
      <c r="AA59" s="1092"/>
      <c r="AB59" s="1092"/>
      <c r="AC59" s="1092"/>
      <c r="AD59" s="1092"/>
      <c r="AE59" s="1093"/>
      <c r="AF59" s="1094"/>
      <c r="AG59" s="1095"/>
      <c r="AH59" s="1095"/>
      <c r="AI59" s="1095"/>
      <c r="AJ59" s="1096"/>
      <c r="AK59" s="1097"/>
      <c r="AL59" s="1092"/>
      <c r="AM59" s="1092"/>
      <c r="AN59" s="1092"/>
      <c r="AO59" s="1092"/>
      <c r="AP59" s="1092"/>
      <c r="AQ59" s="1092"/>
      <c r="AR59" s="1092"/>
      <c r="AS59" s="1092"/>
      <c r="AT59" s="1092"/>
      <c r="AU59" s="1092"/>
      <c r="AV59" s="1092"/>
      <c r="AW59" s="1092"/>
      <c r="AX59" s="1092"/>
      <c r="AY59" s="1092"/>
      <c r="AZ59" s="1098"/>
      <c r="BA59" s="1098"/>
      <c r="BB59" s="1098"/>
      <c r="BC59" s="1098"/>
      <c r="BD59" s="1098"/>
      <c r="BE59" s="1083"/>
      <c r="BF59" s="1083"/>
      <c r="BG59" s="1083"/>
      <c r="BH59" s="1083"/>
      <c r="BI59" s="1084"/>
      <c r="BJ59" s="254"/>
      <c r="BK59" s="254"/>
      <c r="BL59" s="254"/>
      <c r="BM59" s="254"/>
      <c r="BN59" s="254"/>
      <c r="BO59" s="267"/>
      <c r="BP59" s="267"/>
      <c r="BQ59" s="264">
        <v>53</v>
      </c>
      <c r="BR59" s="265"/>
      <c r="BS59" s="1071"/>
      <c r="BT59" s="1072"/>
      <c r="BU59" s="1072"/>
      <c r="BV59" s="1072"/>
      <c r="BW59" s="1072"/>
      <c r="BX59" s="1072"/>
      <c r="BY59" s="1072"/>
      <c r="BZ59" s="1072"/>
      <c r="CA59" s="1072"/>
      <c r="CB59" s="1072"/>
      <c r="CC59" s="1072"/>
      <c r="CD59" s="1072"/>
      <c r="CE59" s="1072"/>
      <c r="CF59" s="1072"/>
      <c r="CG59" s="1073"/>
      <c r="CH59" s="1046"/>
      <c r="CI59" s="1047"/>
      <c r="CJ59" s="1047"/>
      <c r="CK59" s="1047"/>
      <c r="CL59" s="1048"/>
      <c r="CM59" s="1046"/>
      <c r="CN59" s="1047"/>
      <c r="CO59" s="1047"/>
      <c r="CP59" s="1047"/>
      <c r="CQ59" s="1048"/>
      <c r="CR59" s="1046"/>
      <c r="CS59" s="1047"/>
      <c r="CT59" s="1047"/>
      <c r="CU59" s="1047"/>
      <c r="CV59" s="1048"/>
      <c r="CW59" s="1046"/>
      <c r="CX59" s="1047"/>
      <c r="CY59" s="1047"/>
      <c r="CZ59" s="1047"/>
      <c r="DA59" s="1048"/>
      <c r="DB59" s="1046"/>
      <c r="DC59" s="1047"/>
      <c r="DD59" s="1047"/>
      <c r="DE59" s="1047"/>
      <c r="DF59" s="1048"/>
      <c r="DG59" s="1046"/>
      <c r="DH59" s="1047"/>
      <c r="DI59" s="1047"/>
      <c r="DJ59" s="1047"/>
      <c r="DK59" s="1048"/>
      <c r="DL59" s="1046"/>
      <c r="DM59" s="1047"/>
      <c r="DN59" s="1047"/>
      <c r="DO59" s="1047"/>
      <c r="DP59" s="1048"/>
      <c r="DQ59" s="1046"/>
      <c r="DR59" s="1047"/>
      <c r="DS59" s="1047"/>
      <c r="DT59" s="1047"/>
      <c r="DU59" s="1048"/>
      <c r="DV59" s="1049"/>
      <c r="DW59" s="1050"/>
      <c r="DX59" s="1050"/>
      <c r="DY59" s="1050"/>
      <c r="DZ59" s="1051"/>
      <c r="EA59" s="248"/>
    </row>
    <row r="60" spans="1:131" s="249" customFormat="1" ht="26.25" customHeight="1" x14ac:dyDescent="0.15">
      <c r="A60" s="263">
        <v>33</v>
      </c>
      <c r="B60" s="1088"/>
      <c r="C60" s="1089"/>
      <c r="D60" s="1089"/>
      <c r="E60" s="1089"/>
      <c r="F60" s="1089"/>
      <c r="G60" s="1089"/>
      <c r="H60" s="1089"/>
      <c r="I60" s="1089"/>
      <c r="J60" s="1089"/>
      <c r="K60" s="1089"/>
      <c r="L60" s="1089"/>
      <c r="M60" s="1089"/>
      <c r="N60" s="1089"/>
      <c r="O60" s="1089"/>
      <c r="P60" s="1090"/>
      <c r="Q60" s="1091"/>
      <c r="R60" s="1092"/>
      <c r="S60" s="1092"/>
      <c r="T60" s="1092"/>
      <c r="U60" s="1092"/>
      <c r="V60" s="1092"/>
      <c r="W60" s="1092"/>
      <c r="X60" s="1092"/>
      <c r="Y60" s="1092"/>
      <c r="Z60" s="1092"/>
      <c r="AA60" s="1092"/>
      <c r="AB60" s="1092"/>
      <c r="AC60" s="1092"/>
      <c r="AD60" s="1092"/>
      <c r="AE60" s="1093"/>
      <c r="AF60" s="1094"/>
      <c r="AG60" s="1095"/>
      <c r="AH60" s="1095"/>
      <c r="AI60" s="1095"/>
      <c r="AJ60" s="1096"/>
      <c r="AK60" s="1097"/>
      <c r="AL60" s="1092"/>
      <c r="AM60" s="1092"/>
      <c r="AN60" s="1092"/>
      <c r="AO60" s="1092"/>
      <c r="AP60" s="1092"/>
      <c r="AQ60" s="1092"/>
      <c r="AR60" s="1092"/>
      <c r="AS60" s="1092"/>
      <c r="AT60" s="1092"/>
      <c r="AU60" s="1092"/>
      <c r="AV60" s="1092"/>
      <c r="AW60" s="1092"/>
      <c r="AX60" s="1092"/>
      <c r="AY60" s="1092"/>
      <c r="AZ60" s="1098"/>
      <c r="BA60" s="1098"/>
      <c r="BB60" s="1098"/>
      <c r="BC60" s="1098"/>
      <c r="BD60" s="1098"/>
      <c r="BE60" s="1083"/>
      <c r="BF60" s="1083"/>
      <c r="BG60" s="1083"/>
      <c r="BH60" s="1083"/>
      <c r="BI60" s="1084"/>
      <c r="BJ60" s="254"/>
      <c r="BK60" s="254"/>
      <c r="BL60" s="254"/>
      <c r="BM60" s="254"/>
      <c r="BN60" s="254"/>
      <c r="BO60" s="267"/>
      <c r="BP60" s="267"/>
      <c r="BQ60" s="264">
        <v>54</v>
      </c>
      <c r="BR60" s="265"/>
      <c r="BS60" s="1071"/>
      <c r="BT60" s="1072"/>
      <c r="BU60" s="1072"/>
      <c r="BV60" s="1072"/>
      <c r="BW60" s="1072"/>
      <c r="BX60" s="1072"/>
      <c r="BY60" s="1072"/>
      <c r="BZ60" s="1072"/>
      <c r="CA60" s="1072"/>
      <c r="CB60" s="1072"/>
      <c r="CC60" s="1072"/>
      <c r="CD60" s="1072"/>
      <c r="CE60" s="1072"/>
      <c r="CF60" s="1072"/>
      <c r="CG60" s="1073"/>
      <c r="CH60" s="1046"/>
      <c r="CI60" s="1047"/>
      <c r="CJ60" s="1047"/>
      <c r="CK60" s="1047"/>
      <c r="CL60" s="1048"/>
      <c r="CM60" s="1046"/>
      <c r="CN60" s="1047"/>
      <c r="CO60" s="1047"/>
      <c r="CP60" s="1047"/>
      <c r="CQ60" s="1048"/>
      <c r="CR60" s="1046"/>
      <c r="CS60" s="1047"/>
      <c r="CT60" s="1047"/>
      <c r="CU60" s="1047"/>
      <c r="CV60" s="1048"/>
      <c r="CW60" s="1046"/>
      <c r="CX60" s="1047"/>
      <c r="CY60" s="1047"/>
      <c r="CZ60" s="1047"/>
      <c r="DA60" s="1048"/>
      <c r="DB60" s="1046"/>
      <c r="DC60" s="1047"/>
      <c r="DD60" s="1047"/>
      <c r="DE60" s="1047"/>
      <c r="DF60" s="1048"/>
      <c r="DG60" s="1046"/>
      <c r="DH60" s="1047"/>
      <c r="DI60" s="1047"/>
      <c r="DJ60" s="1047"/>
      <c r="DK60" s="1048"/>
      <c r="DL60" s="1046"/>
      <c r="DM60" s="1047"/>
      <c r="DN60" s="1047"/>
      <c r="DO60" s="1047"/>
      <c r="DP60" s="1048"/>
      <c r="DQ60" s="1046"/>
      <c r="DR60" s="1047"/>
      <c r="DS60" s="1047"/>
      <c r="DT60" s="1047"/>
      <c r="DU60" s="1048"/>
      <c r="DV60" s="1049"/>
      <c r="DW60" s="1050"/>
      <c r="DX60" s="1050"/>
      <c r="DY60" s="1050"/>
      <c r="DZ60" s="1051"/>
      <c r="EA60" s="248"/>
    </row>
    <row r="61" spans="1:131" s="249" customFormat="1" ht="26.25" customHeight="1" thickBot="1" x14ac:dyDescent="0.2">
      <c r="A61" s="263">
        <v>34</v>
      </c>
      <c r="B61" s="1088"/>
      <c r="C61" s="1089"/>
      <c r="D61" s="1089"/>
      <c r="E61" s="1089"/>
      <c r="F61" s="1089"/>
      <c r="G61" s="1089"/>
      <c r="H61" s="1089"/>
      <c r="I61" s="1089"/>
      <c r="J61" s="1089"/>
      <c r="K61" s="1089"/>
      <c r="L61" s="1089"/>
      <c r="M61" s="1089"/>
      <c r="N61" s="1089"/>
      <c r="O61" s="1089"/>
      <c r="P61" s="1090"/>
      <c r="Q61" s="1091"/>
      <c r="R61" s="1092"/>
      <c r="S61" s="1092"/>
      <c r="T61" s="1092"/>
      <c r="U61" s="1092"/>
      <c r="V61" s="1092"/>
      <c r="W61" s="1092"/>
      <c r="X61" s="1092"/>
      <c r="Y61" s="1092"/>
      <c r="Z61" s="1092"/>
      <c r="AA61" s="1092"/>
      <c r="AB61" s="1092"/>
      <c r="AC61" s="1092"/>
      <c r="AD61" s="1092"/>
      <c r="AE61" s="1093"/>
      <c r="AF61" s="1094"/>
      <c r="AG61" s="1095"/>
      <c r="AH61" s="1095"/>
      <c r="AI61" s="1095"/>
      <c r="AJ61" s="1096"/>
      <c r="AK61" s="1097"/>
      <c r="AL61" s="1092"/>
      <c r="AM61" s="1092"/>
      <c r="AN61" s="1092"/>
      <c r="AO61" s="1092"/>
      <c r="AP61" s="1092"/>
      <c r="AQ61" s="1092"/>
      <c r="AR61" s="1092"/>
      <c r="AS61" s="1092"/>
      <c r="AT61" s="1092"/>
      <c r="AU61" s="1092"/>
      <c r="AV61" s="1092"/>
      <c r="AW61" s="1092"/>
      <c r="AX61" s="1092"/>
      <c r="AY61" s="1092"/>
      <c r="AZ61" s="1098"/>
      <c r="BA61" s="1098"/>
      <c r="BB61" s="1098"/>
      <c r="BC61" s="1098"/>
      <c r="BD61" s="1098"/>
      <c r="BE61" s="1083"/>
      <c r="BF61" s="1083"/>
      <c r="BG61" s="1083"/>
      <c r="BH61" s="1083"/>
      <c r="BI61" s="1084"/>
      <c r="BJ61" s="254"/>
      <c r="BK61" s="254"/>
      <c r="BL61" s="254"/>
      <c r="BM61" s="254"/>
      <c r="BN61" s="254"/>
      <c r="BO61" s="267"/>
      <c r="BP61" s="267"/>
      <c r="BQ61" s="264">
        <v>55</v>
      </c>
      <c r="BR61" s="265"/>
      <c r="BS61" s="1071"/>
      <c r="BT61" s="1072"/>
      <c r="BU61" s="1072"/>
      <c r="BV61" s="1072"/>
      <c r="BW61" s="1072"/>
      <c r="BX61" s="1072"/>
      <c r="BY61" s="1072"/>
      <c r="BZ61" s="1072"/>
      <c r="CA61" s="1072"/>
      <c r="CB61" s="1072"/>
      <c r="CC61" s="1072"/>
      <c r="CD61" s="1072"/>
      <c r="CE61" s="1072"/>
      <c r="CF61" s="1072"/>
      <c r="CG61" s="1073"/>
      <c r="CH61" s="1046"/>
      <c r="CI61" s="1047"/>
      <c r="CJ61" s="1047"/>
      <c r="CK61" s="1047"/>
      <c r="CL61" s="1048"/>
      <c r="CM61" s="1046"/>
      <c r="CN61" s="1047"/>
      <c r="CO61" s="1047"/>
      <c r="CP61" s="1047"/>
      <c r="CQ61" s="1048"/>
      <c r="CR61" s="1046"/>
      <c r="CS61" s="1047"/>
      <c r="CT61" s="1047"/>
      <c r="CU61" s="1047"/>
      <c r="CV61" s="1048"/>
      <c r="CW61" s="1046"/>
      <c r="CX61" s="1047"/>
      <c r="CY61" s="1047"/>
      <c r="CZ61" s="1047"/>
      <c r="DA61" s="1048"/>
      <c r="DB61" s="1046"/>
      <c r="DC61" s="1047"/>
      <c r="DD61" s="1047"/>
      <c r="DE61" s="1047"/>
      <c r="DF61" s="1048"/>
      <c r="DG61" s="1046"/>
      <c r="DH61" s="1047"/>
      <c r="DI61" s="1047"/>
      <c r="DJ61" s="1047"/>
      <c r="DK61" s="1048"/>
      <c r="DL61" s="1046"/>
      <c r="DM61" s="1047"/>
      <c r="DN61" s="1047"/>
      <c r="DO61" s="1047"/>
      <c r="DP61" s="1048"/>
      <c r="DQ61" s="1046"/>
      <c r="DR61" s="1047"/>
      <c r="DS61" s="1047"/>
      <c r="DT61" s="1047"/>
      <c r="DU61" s="1048"/>
      <c r="DV61" s="1049"/>
      <c r="DW61" s="1050"/>
      <c r="DX61" s="1050"/>
      <c r="DY61" s="1050"/>
      <c r="DZ61" s="1051"/>
      <c r="EA61" s="248"/>
    </row>
    <row r="62" spans="1:131" s="249" customFormat="1" ht="26.25" customHeight="1" x14ac:dyDescent="0.15">
      <c r="A62" s="263">
        <v>35</v>
      </c>
      <c r="B62" s="1088"/>
      <c r="C62" s="1089"/>
      <c r="D62" s="1089"/>
      <c r="E62" s="1089"/>
      <c r="F62" s="1089"/>
      <c r="G62" s="1089"/>
      <c r="H62" s="1089"/>
      <c r="I62" s="1089"/>
      <c r="J62" s="1089"/>
      <c r="K62" s="1089"/>
      <c r="L62" s="1089"/>
      <c r="M62" s="1089"/>
      <c r="N62" s="1089"/>
      <c r="O62" s="1089"/>
      <c r="P62" s="1090"/>
      <c r="Q62" s="1091"/>
      <c r="R62" s="1092"/>
      <c r="S62" s="1092"/>
      <c r="T62" s="1092"/>
      <c r="U62" s="1092"/>
      <c r="V62" s="1092"/>
      <c r="W62" s="1092"/>
      <c r="X62" s="1092"/>
      <c r="Y62" s="1092"/>
      <c r="Z62" s="1092"/>
      <c r="AA62" s="1092"/>
      <c r="AB62" s="1092"/>
      <c r="AC62" s="1092"/>
      <c r="AD62" s="1092"/>
      <c r="AE62" s="1093"/>
      <c r="AF62" s="1094"/>
      <c r="AG62" s="1095"/>
      <c r="AH62" s="1095"/>
      <c r="AI62" s="1095"/>
      <c r="AJ62" s="1096"/>
      <c r="AK62" s="1097"/>
      <c r="AL62" s="1092"/>
      <c r="AM62" s="1092"/>
      <c r="AN62" s="1092"/>
      <c r="AO62" s="1092"/>
      <c r="AP62" s="1092"/>
      <c r="AQ62" s="1092"/>
      <c r="AR62" s="1092"/>
      <c r="AS62" s="1092"/>
      <c r="AT62" s="1092"/>
      <c r="AU62" s="1092"/>
      <c r="AV62" s="1092"/>
      <c r="AW62" s="1092"/>
      <c r="AX62" s="1092"/>
      <c r="AY62" s="1092"/>
      <c r="AZ62" s="1098"/>
      <c r="BA62" s="1098"/>
      <c r="BB62" s="1098"/>
      <c r="BC62" s="1098"/>
      <c r="BD62" s="1098"/>
      <c r="BE62" s="1083"/>
      <c r="BF62" s="1083"/>
      <c r="BG62" s="1083"/>
      <c r="BH62" s="1083"/>
      <c r="BI62" s="1084"/>
      <c r="BJ62" s="1085" t="s">
        <v>409</v>
      </c>
      <c r="BK62" s="1086"/>
      <c r="BL62" s="1086"/>
      <c r="BM62" s="1086"/>
      <c r="BN62" s="1087"/>
      <c r="BO62" s="267"/>
      <c r="BP62" s="267"/>
      <c r="BQ62" s="264">
        <v>56</v>
      </c>
      <c r="BR62" s="265"/>
      <c r="BS62" s="1071"/>
      <c r="BT62" s="1072"/>
      <c r="BU62" s="1072"/>
      <c r="BV62" s="1072"/>
      <c r="BW62" s="1072"/>
      <c r="BX62" s="1072"/>
      <c r="BY62" s="1072"/>
      <c r="BZ62" s="1072"/>
      <c r="CA62" s="1072"/>
      <c r="CB62" s="1072"/>
      <c r="CC62" s="1072"/>
      <c r="CD62" s="1072"/>
      <c r="CE62" s="1072"/>
      <c r="CF62" s="1072"/>
      <c r="CG62" s="1073"/>
      <c r="CH62" s="1046"/>
      <c r="CI62" s="1047"/>
      <c r="CJ62" s="1047"/>
      <c r="CK62" s="1047"/>
      <c r="CL62" s="1048"/>
      <c r="CM62" s="1046"/>
      <c r="CN62" s="1047"/>
      <c r="CO62" s="1047"/>
      <c r="CP62" s="1047"/>
      <c r="CQ62" s="1048"/>
      <c r="CR62" s="1046"/>
      <c r="CS62" s="1047"/>
      <c r="CT62" s="1047"/>
      <c r="CU62" s="1047"/>
      <c r="CV62" s="1048"/>
      <c r="CW62" s="1046"/>
      <c r="CX62" s="1047"/>
      <c r="CY62" s="1047"/>
      <c r="CZ62" s="1047"/>
      <c r="DA62" s="1048"/>
      <c r="DB62" s="1046"/>
      <c r="DC62" s="1047"/>
      <c r="DD62" s="1047"/>
      <c r="DE62" s="1047"/>
      <c r="DF62" s="1048"/>
      <c r="DG62" s="1046"/>
      <c r="DH62" s="1047"/>
      <c r="DI62" s="1047"/>
      <c r="DJ62" s="1047"/>
      <c r="DK62" s="1048"/>
      <c r="DL62" s="1046"/>
      <c r="DM62" s="1047"/>
      <c r="DN62" s="1047"/>
      <c r="DO62" s="1047"/>
      <c r="DP62" s="1048"/>
      <c r="DQ62" s="1046"/>
      <c r="DR62" s="1047"/>
      <c r="DS62" s="1047"/>
      <c r="DT62" s="1047"/>
      <c r="DU62" s="1048"/>
      <c r="DV62" s="1049"/>
      <c r="DW62" s="1050"/>
      <c r="DX62" s="1050"/>
      <c r="DY62" s="1050"/>
      <c r="DZ62" s="1051"/>
      <c r="EA62" s="248"/>
    </row>
    <row r="63" spans="1:131" s="249" customFormat="1" ht="26.25" customHeight="1" thickBot="1" x14ac:dyDescent="0.2">
      <c r="A63" s="266" t="s">
        <v>389</v>
      </c>
      <c r="B63" s="1001" t="s">
        <v>410</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79"/>
      <c r="AF63" s="1080">
        <v>845</v>
      </c>
      <c r="AG63" s="1016"/>
      <c r="AH63" s="1016"/>
      <c r="AI63" s="1016"/>
      <c r="AJ63" s="1081"/>
      <c r="AK63" s="1082"/>
      <c r="AL63" s="1020"/>
      <c r="AM63" s="1020"/>
      <c r="AN63" s="1020"/>
      <c r="AO63" s="1020"/>
      <c r="AP63" s="1016">
        <f>SUM(AP28:AT62)</f>
        <v>15482</v>
      </c>
      <c r="AQ63" s="1016"/>
      <c r="AR63" s="1016"/>
      <c r="AS63" s="1016"/>
      <c r="AT63" s="1016"/>
      <c r="AU63" s="1016">
        <f>+SUM(AU28:AY62)</f>
        <v>10244</v>
      </c>
      <c r="AV63" s="1016"/>
      <c r="AW63" s="1016"/>
      <c r="AX63" s="1016"/>
      <c r="AY63" s="1016"/>
      <c r="AZ63" s="1076"/>
      <c r="BA63" s="1076"/>
      <c r="BB63" s="1076"/>
      <c r="BC63" s="1076"/>
      <c r="BD63" s="1076"/>
      <c r="BE63" s="1017"/>
      <c r="BF63" s="1017"/>
      <c r="BG63" s="1017"/>
      <c r="BH63" s="1017"/>
      <c r="BI63" s="1018"/>
      <c r="BJ63" s="1077" t="s">
        <v>137</v>
      </c>
      <c r="BK63" s="1008"/>
      <c r="BL63" s="1008"/>
      <c r="BM63" s="1008"/>
      <c r="BN63" s="1078"/>
      <c r="BO63" s="267"/>
      <c r="BP63" s="267"/>
      <c r="BQ63" s="264">
        <v>57</v>
      </c>
      <c r="BR63" s="265"/>
      <c r="BS63" s="1071"/>
      <c r="BT63" s="1072"/>
      <c r="BU63" s="1072"/>
      <c r="BV63" s="1072"/>
      <c r="BW63" s="1072"/>
      <c r="BX63" s="1072"/>
      <c r="BY63" s="1072"/>
      <c r="BZ63" s="1072"/>
      <c r="CA63" s="1072"/>
      <c r="CB63" s="1072"/>
      <c r="CC63" s="1072"/>
      <c r="CD63" s="1072"/>
      <c r="CE63" s="1072"/>
      <c r="CF63" s="1072"/>
      <c r="CG63" s="1073"/>
      <c r="CH63" s="1046"/>
      <c r="CI63" s="1047"/>
      <c r="CJ63" s="1047"/>
      <c r="CK63" s="1047"/>
      <c r="CL63" s="1048"/>
      <c r="CM63" s="1046"/>
      <c r="CN63" s="1047"/>
      <c r="CO63" s="1047"/>
      <c r="CP63" s="1047"/>
      <c r="CQ63" s="1048"/>
      <c r="CR63" s="1046"/>
      <c r="CS63" s="1047"/>
      <c r="CT63" s="1047"/>
      <c r="CU63" s="1047"/>
      <c r="CV63" s="1048"/>
      <c r="CW63" s="1046"/>
      <c r="CX63" s="1047"/>
      <c r="CY63" s="1047"/>
      <c r="CZ63" s="1047"/>
      <c r="DA63" s="1048"/>
      <c r="DB63" s="1046"/>
      <c r="DC63" s="1047"/>
      <c r="DD63" s="1047"/>
      <c r="DE63" s="1047"/>
      <c r="DF63" s="1048"/>
      <c r="DG63" s="1046"/>
      <c r="DH63" s="1047"/>
      <c r="DI63" s="1047"/>
      <c r="DJ63" s="1047"/>
      <c r="DK63" s="1048"/>
      <c r="DL63" s="1046"/>
      <c r="DM63" s="1047"/>
      <c r="DN63" s="1047"/>
      <c r="DO63" s="1047"/>
      <c r="DP63" s="1048"/>
      <c r="DQ63" s="1046"/>
      <c r="DR63" s="1047"/>
      <c r="DS63" s="1047"/>
      <c r="DT63" s="1047"/>
      <c r="DU63" s="1048"/>
      <c r="DV63" s="1049"/>
      <c r="DW63" s="1050"/>
      <c r="DX63" s="1050"/>
      <c r="DY63" s="1050"/>
      <c r="DZ63" s="1051"/>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1"/>
      <c r="BT64" s="1072"/>
      <c r="BU64" s="1072"/>
      <c r="BV64" s="1072"/>
      <c r="BW64" s="1072"/>
      <c r="BX64" s="1072"/>
      <c r="BY64" s="1072"/>
      <c r="BZ64" s="1072"/>
      <c r="CA64" s="1072"/>
      <c r="CB64" s="1072"/>
      <c r="CC64" s="1072"/>
      <c r="CD64" s="1072"/>
      <c r="CE64" s="1072"/>
      <c r="CF64" s="1072"/>
      <c r="CG64" s="1073"/>
      <c r="CH64" s="1046"/>
      <c r="CI64" s="1047"/>
      <c r="CJ64" s="1047"/>
      <c r="CK64" s="1047"/>
      <c r="CL64" s="1048"/>
      <c r="CM64" s="1046"/>
      <c r="CN64" s="1047"/>
      <c r="CO64" s="1047"/>
      <c r="CP64" s="1047"/>
      <c r="CQ64" s="1048"/>
      <c r="CR64" s="1046"/>
      <c r="CS64" s="1047"/>
      <c r="CT64" s="1047"/>
      <c r="CU64" s="1047"/>
      <c r="CV64" s="1048"/>
      <c r="CW64" s="1046"/>
      <c r="CX64" s="1047"/>
      <c r="CY64" s="1047"/>
      <c r="CZ64" s="1047"/>
      <c r="DA64" s="1048"/>
      <c r="DB64" s="1046"/>
      <c r="DC64" s="1047"/>
      <c r="DD64" s="1047"/>
      <c r="DE64" s="1047"/>
      <c r="DF64" s="1048"/>
      <c r="DG64" s="1046"/>
      <c r="DH64" s="1047"/>
      <c r="DI64" s="1047"/>
      <c r="DJ64" s="1047"/>
      <c r="DK64" s="1048"/>
      <c r="DL64" s="1046"/>
      <c r="DM64" s="1047"/>
      <c r="DN64" s="1047"/>
      <c r="DO64" s="1047"/>
      <c r="DP64" s="1048"/>
      <c r="DQ64" s="1046"/>
      <c r="DR64" s="1047"/>
      <c r="DS64" s="1047"/>
      <c r="DT64" s="1047"/>
      <c r="DU64" s="1048"/>
      <c r="DV64" s="1049"/>
      <c r="DW64" s="1050"/>
      <c r="DX64" s="1050"/>
      <c r="DY64" s="1050"/>
      <c r="DZ64" s="1051"/>
      <c r="EA64" s="248"/>
    </row>
    <row r="65" spans="1:131" s="249" customFormat="1" ht="26.25" customHeight="1" thickBot="1" x14ac:dyDescent="0.2">
      <c r="A65" s="254" t="s">
        <v>411</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1"/>
      <c r="BT65" s="1072"/>
      <c r="BU65" s="1072"/>
      <c r="BV65" s="1072"/>
      <c r="BW65" s="1072"/>
      <c r="BX65" s="1072"/>
      <c r="BY65" s="1072"/>
      <c r="BZ65" s="1072"/>
      <c r="CA65" s="1072"/>
      <c r="CB65" s="1072"/>
      <c r="CC65" s="1072"/>
      <c r="CD65" s="1072"/>
      <c r="CE65" s="1072"/>
      <c r="CF65" s="1072"/>
      <c r="CG65" s="1073"/>
      <c r="CH65" s="1046"/>
      <c r="CI65" s="1047"/>
      <c r="CJ65" s="1047"/>
      <c r="CK65" s="1047"/>
      <c r="CL65" s="1048"/>
      <c r="CM65" s="1046"/>
      <c r="CN65" s="1047"/>
      <c r="CO65" s="1047"/>
      <c r="CP65" s="1047"/>
      <c r="CQ65" s="1048"/>
      <c r="CR65" s="1046"/>
      <c r="CS65" s="1047"/>
      <c r="CT65" s="1047"/>
      <c r="CU65" s="1047"/>
      <c r="CV65" s="1048"/>
      <c r="CW65" s="1046"/>
      <c r="CX65" s="1047"/>
      <c r="CY65" s="1047"/>
      <c r="CZ65" s="1047"/>
      <c r="DA65" s="1048"/>
      <c r="DB65" s="1046"/>
      <c r="DC65" s="1047"/>
      <c r="DD65" s="1047"/>
      <c r="DE65" s="1047"/>
      <c r="DF65" s="1048"/>
      <c r="DG65" s="1046"/>
      <c r="DH65" s="1047"/>
      <c r="DI65" s="1047"/>
      <c r="DJ65" s="1047"/>
      <c r="DK65" s="1048"/>
      <c r="DL65" s="1046"/>
      <c r="DM65" s="1047"/>
      <c r="DN65" s="1047"/>
      <c r="DO65" s="1047"/>
      <c r="DP65" s="1048"/>
      <c r="DQ65" s="1046"/>
      <c r="DR65" s="1047"/>
      <c r="DS65" s="1047"/>
      <c r="DT65" s="1047"/>
      <c r="DU65" s="1048"/>
      <c r="DV65" s="1049"/>
      <c r="DW65" s="1050"/>
      <c r="DX65" s="1050"/>
      <c r="DY65" s="1050"/>
      <c r="DZ65" s="1051"/>
      <c r="EA65" s="248"/>
    </row>
    <row r="66" spans="1:131" s="249" customFormat="1" ht="26.25" customHeight="1" x14ac:dyDescent="0.15">
      <c r="A66" s="1052" t="s">
        <v>412</v>
      </c>
      <c r="B66" s="1053"/>
      <c r="C66" s="1053"/>
      <c r="D66" s="1053"/>
      <c r="E66" s="1053"/>
      <c r="F66" s="1053"/>
      <c r="G66" s="1053"/>
      <c r="H66" s="1053"/>
      <c r="I66" s="1053"/>
      <c r="J66" s="1053"/>
      <c r="K66" s="1053"/>
      <c r="L66" s="1053"/>
      <c r="M66" s="1053"/>
      <c r="N66" s="1053"/>
      <c r="O66" s="1053"/>
      <c r="P66" s="1054"/>
      <c r="Q66" s="1058" t="s">
        <v>413</v>
      </c>
      <c r="R66" s="1059"/>
      <c r="S66" s="1059"/>
      <c r="T66" s="1059"/>
      <c r="U66" s="1060"/>
      <c r="V66" s="1058" t="s">
        <v>394</v>
      </c>
      <c r="W66" s="1059"/>
      <c r="X66" s="1059"/>
      <c r="Y66" s="1059"/>
      <c r="Z66" s="1060"/>
      <c r="AA66" s="1058" t="s">
        <v>414</v>
      </c>
      <c r="AB66" s="1059"/>
      <c r="AC66" s="1059"/>
      <c r="AD66" s="1059"/>
      <c r="AE66" s="1060"/>
      <c r="AF66" s="1064" t="s">
        <v>415</v>
      </c>
      <c r="AG66" s="1065"/>
      <c r="AH66" s="1065"/>
      <c r="AI66" s="1065"/>
      <c r="AJ66" s="1066"/>
      <c r="AK66" s="1058" t="s">
        <v>397</v>
      </c>
      <c r="AL66" s="1053"/>
      <c r="AM66" s="1053"/>
      <c r="AN66" s="1053"/>
      <c r="AO66" s="1054"/>
      <c r="AP66" s="1058" t="s">
        <v>398</v>
      </c>
      <c r="AQ66" s="1059"/>
      <c r="AR66" s="1059"/>
      <c r="AS66" s="1059"/>
      <c r="AT66" s="1060"/>
      <c r="AU66" s="1058" t="s">
        <v>416</v>
      </c>
      <c r="AV66" s="1059"/>
      <c r="AW66" s="1059"/>
      <c r="AX66" s="1059"/>
      <c r="AY66" s="1060"/>
      <c r="AZ66" s="1058" t="s">
        <v>376</v>
      </c>
      <c r="BA66" s="1059"/>
      <c r="BB66" s="1059"/>
      <c r="BC66" s="1059"/>
      <c r="BD66" s="1074"/>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x14ac:dyDescent="0.2">
      <c r="A67" s="1055"/>
      <c r="B67" s="1056"/>
      <c r="C67" s="1056"/>
      <c r="D67" s="1056"/>
      <c r="E67" s="1056"/>
      <c r="F67" s="1056"/>
      <c r="G67" s="1056"/>
      <c r="H67" s="1056"/>
      <c r="I67" s="1056"/>
      <c r="J67" s="1056"/>
      <c r="K67" s="1056"/>
      <c r="L67" s="1056"/>
      <c r="M67" s="1056"/>
      <c r="N67" s="1056"/>
      <c r="O67" s="1056"/>
      <c r="P67" s="1057"/>
      <c r="Q67" s="1061"/>
      <c r="R67" s="1062"/>
      <c r="S67" s="1062"/>
      <c r="T67" s="1062"/>
      <c r="U67" s="1063"/>
      <c r="V67" s="1061"/>
      <c r="W67" s="1062"/>
      <c r="X67" s="1062"/>
      <c r="Y67" s="1062"/>
      <c r="Z67" s="1063"/>
      <c r="AA67" s="1061"/>
      <c r="AB67" s="1062"/>
      <c r="AC67" s="1062"/>
      <c r="AD67" s="1062"/>
      <c r="AE67" s="1063"/>
      <c r="AF67" s="1067"/>
      <c r="AG67" s="1068"/>
      <c r="AH67" s="1068"/>
      <c r="AI67" s="1068"/>
      <c r="AJ67" s="1069"/>
      <c r="AK67" s="1070"/>
      <c r="AL67" s="1056"/>
      <c r="AM67" s="1056"/>
      <c r="AN67" s="1056"/>
      <c r="AO67" s="1057"/>
      <c r="AP67" s="1061"/>
      <c r="AQ67" s="1062"/>
      <c r="AR67" s="1062"/>
      <c r="AS67" s="1062"/>
      <c r="AT67" s="1063"/>
      <c r="AU67" s="1061"/>
      <c r="AV67" s="1062"/>
      <c r="AW67" s="1062"/>
      <c r="AX67" s="1062"/>
      <c r="AY67" s="1063"/>
      <c r="AZ67" s="1061"/>
      <c r="BA67" s="1062"/>
      <c r="BB67" s="1062"/>
      <c r="BC67" s="1062"/>
      <c r="BD67" s="1075"/>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x14ac:dyDescent="0.15">
      <c r="A68" s="260">
        <v>1</v>
      </c>
      <c r="B68" s="1042" t="s">
        <v>576</v>
      </c>
      <c r="C68" s="1043"/>
      <c r="D68" s="1043"/>
      <c r="E68" s="1043"/>
      <c r="F68" s="1043"/>
      <c r="G68" s="1043"/>
      <c r="H68" s="1043"/>
      <c r="I68" s="1043"/>
      <c r="J68" s="1043"/>
      <c r="K68" s="1043"/>
      <c r="L68" s="1043"/>
      <c r="M68" s="1043"/>
      <c r="N68" s="1043"/>
      <c r="O68" s="1043"/>
      <c r="P68" s="1044"/>
      <c r="Q68" s="1045">
        <v>207</v>
      </c>
      <c r="R68" s="1039"/>
      <c r="S68" s="1039"/>
      <c r="T68" s="1039"/>
      <c r="U68" s="1039"/>
      <c r="V68" s="1039">
        <v>204</v>
      </c>
      <c r="W68" s="1039"/>
      <c r="X68" s="1039"/>
      <c r="Y68" s="1039"/>
      <c r="Z68" s="1039"/>
      <c r="AA68" s="1039">
        <v>3</v>
      </c>
      <c r="AB68" s="1039"/>
      <c r="AC68" s="1039"/>
      <c r="AD68" s="1039"/>
      <c r="AE68" s="1039"/>
      <c r="AF68" s="1039">
        <v>3</v>
      </c>
      <c r="AG68" s="1039"/>
      <c r="AH68" s="1039"/>
      <c r="AI68" s="1039"/>
      <c r="AJ68" s="1039"/>
      <c r="AK68" s="1039">
        <v>0</v>
      </c>
      <c r="AL68" s="1039"/>
      <c r="AM68" s="1039"/>
      <c r="AN68" s="1039"/>
      <c r="AO68" s="1039"/>
      <c r="AP68" s="1039">
        <v>647</v>
      </c>
      <c r="AQ68" s="1039"/>
      <c r="AR68" s="1039"/>
      <c r="AS68" s="1039"/>
      <c r="AT68" s="1039"/>
      <c r="AU68" s="1039">
        <v>171</v>
      </c>
      <c r="AV68" s="1039"/>
      <c r="AW68" s="1039"/>
      <c r="AX68" s="1039"/>
      <c r="AY68" s="1039"/>
      <c r="AZ68" s="1040"/>
      <c r="BA68" s="1040"/>
      <c r="BB68" s="1040"/>
      <c r="BC68" s="1040"/>
      <c r="BD68" s="1041"/>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x14ac:dyDescent="0.15">
      <c r="A69" s="263">
        <v>2</v>
      </c>
      <c r="B69" s="1031" t="s">
        <v>577</v>
      </c>
      <c r="C69" s="1032"/>
      <c r="D69" s="1032"/>
      <c r="E69" s="1032"/>
      <c r="F69" s="1032"/>
      <c r="G69" s="1032"/>
      <c r="H69" s="1032"/>
      <c r="I69" s="1032"/>
      <c r="J69" s="1032"/>
      <c r="K69" s="1032"/>
      <c r="L69" s="1032"/>
      <c r="M69" s="1032"/>
      <c r="N69" s="1032"/>
      <c r="O69" s="1032"/>
      <c r="P69" s="1033"/>
      <c r="Q69" s="1034">
        <v>0</v>
      </c>
      <c r="R69" s="1028"/>
      <c r="S69" s="1028"/>
      <c r="T69" s="1028"/>
      <c r="U69" s="1028"/>
      <c r="V69" s="1028">
        <v>0</v>
      </c>
      <c r="W69" s="1028"/>
      <c r="X69" s="1028"/>
      <c r="Y69" s="1028"/>
      <c r="Z69" s="1028"/>
      <c r="AA69" s="1028">
        <v>0</v>
      </c>
      <c r="AB69" s="1028"/>
      <c r="AC69" s="1028"/>
      <c r="AD69" s="1028"/>
      <c r="AE69" s="1028"/>
      <c r="AF69" s="1028">
        <v>0</v>
      </c>
      <c r="AG69" s="1028"/>
      <c r="AH69" s="1028"/>
      <c r="AI69" s="1028"/>
      <c r="AJ69" s="1028"/>
      <c r="AK69" s="1028">
        <v>0</v>
      </c>
      <c r="AL69" s="1028"/>
      <c r="AM69" s="1028"/>
      <c r="AN69" s="1028"/>
      <c r="AO69" s="1028"/>
      <c r="AP69" s="1028">
        <v>0</v>
      </c>
      <c r="AQ69" s="1028"/>
      <c r="AR69" s="1028"/>
      <c r="AS69" s="1028"/>
      <c r="AT69" s="1028"/>
      <c r="AU69" s="1028">
        <v>0</v>
      </c>
      <c r="AV69" s="1028"/>
      <c r="AW69" s="1028"/>
      <c r="AX69" s="1028"/>
      <c r="AY69" s="1028"/>
      <c r="AZ69" s="1029"/>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x14ac:dyDescent="0.15">
      <c r="A70" s="263">
        <v>3</v>
      </c>
      <c r="B70" s="1031" t="s">
        <v>578</v>
      </c>
      <c r="C70" s="1032"/>
      <c r="D70" s="1032"/>
      <c r="E70" s="1032"/>
      <c r="F70" s="1032"/>
      <c r="G70" s="1032"/>
      <c r="H70" s="1032"/>
      <c r="I70" s="1032"/>
      <c r="J70" s="1032"/>
      <c r="K70" s="1032"/>
      <c r="L70" s="1032"/>
      <c r="M70" s="1032"/>
      <c r="N70" s="1032"/>
      <c r="O70" s="1032"/>
      <c r="P70" s="1033"/>
      <c r="Q70" s="1034">
        <v>6171</v>
      </c>
      <c r="R70" s="1028"/>
      <c r="S70" s="1028"/>
      <c r="T70" s="1028"/>
      <c r="U70" s="1028"/>
      <c r="V70" s="1028">
        <v>5461</v>
      </c>
      <c r="W70" s="1028"/>
      <c r="X70" s="1028"/>
      <c r="Y70" s="1028"/>
      <c r="Z70" s="1028"/>
      <c r="AA70" s="1028">
        <v>710</v>
      </c>
      <c r="AB70" s="1028"/>
      <c r="AC70" s="1028"/>
      <c r="AD70" s="1028"/>
      <c r="AE70" s="1028"/>
      <c r="AF70" s="1028">
        <v>710</v>
      </c>
      <c r="AG70" s="1028"/>
      <c r="AH70" s="1028"/>
      <c r="AI70" s="1028"/>
      <c r="AJ70" s="1028"/>
      <c r="AK70" s="1028">
        <v>0</v>
      </c>
      <c r="AL70" s="1028"/>
      <c r="AM70" s="1028"/>
      <c r="AN70" s="1028"/>
      <c r="AO70" s="1028"/>
      <c r="AP70" s="1028">
        <v>0</v>
      </c>
      <c r="AQ70" s="1028"/>
      <c r="AR70" s="1028"/>
      <c r="AS70" s="1028"/>
      <c r="AT70" s="1028"/>
      <c r="AU70" s="1028">
        <v>0</v>
      </c>
      <c r="AV70" s="1028"/>
      <c r="AW70" s="1028"/>
      <c r="AX70" s="1028"/>
      <c r="AY70" s="1028"/>
      <c r="AZ70" s="1029"/>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x14ac:dyDescent="0.15">
      <c r="A71" s="263">
        <v>4</v>
      </c>
      <c r="B71" s="1031" t="s">
        <v>579</v>
      </c>
      <c r="C71" s="1032"/>
      <c r="D71" s="1032"/>
      <c r="E71" s="1032"/>
      <c r="F71" s="1032"/>
      <c r="G71" s="1032"/>
      <c r="H71" s="1032"/>
      <c r="I71" s="1032"/>
      <c r="J71" s="1032"/>
      <c r="K71" s="1032"/>
      <c r="L71" s="1032"/>
      <c r="M71" s="1032"/>
      <c r="N71" s="1032"/>
      <c r="O71" s="1032"/>
      <c r="P71" s="1033"/>
      <c r="Q71" s="1034">
        <v>1428</v>
      </c>
      <c r="R71" s="1028"/>
      <c r="S71" s="1028"/>
      <c r="T71" s="1028"/>
      <c r="U71" s="1028"/>
      <c r="V71" s="1028">
        <v>1384</v>
      </c>
      <c r="W71" s="1028"/>
      <c r="X71" s="1028"/>
      <c r="Y71" s="1028"/>
      <c r="Z71" s="1028"/>
      <c r="AA71" s="1028">
        <v>44</v>
      </c>
      <c r="AB71" s="1028"/>
      <c r="AC71" s="1028"/>
      <c r="AD71" s="1028"/>
      <c r="AE71" s="1028"/>
      <c r="AF71" s="1028">
        <v>44</v>
      </c>
      <c r="AG71" s="1028"/>
      <c r="AH71" s="1028"/>
      <c r="AI71" s="1028"/>
      <c r="AJ71" s="1028"/>
      <c r="AK71" s="1028">
        <v>0</v>
      </c>
      <c r="AL71" s="1028"/>
      <c r="AM71" s="1028"/>
      <c r="AN71" s="1028"/>
      <c r="AO71" s="1028"/>
      <c r="AP71" s="1028">
        <v>1718</v>
      </c>
      <c r="AQ71" s="1028"/>
      <c r="AR71" s="1028"/>
      <c r="AS71" s="1028"/>
      <c r="AT71" s="1028"/>
      <c r="AU71" s="1028">
        <v>172</v>
      </c>
      <c r="AV71" s="1028"/>
      <c r="AW71" s="1028"/>
      <c r="AX71" s="1028"/>
      <c r="AY71" s="1028"/>
      <c r="AZ71" s="1029"/>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x14ac:dyDescent="0.15">
      <c r="A72" s="263">
        <v>5</v>
      </c>
      <c r="B72" s="1031" t="s">
        <v>580</v>
      </c>
      <c r="C72" s="1032"/>
      <c r="D72" s="1032"/>
      <c r="E72" s="1032"/>
      <c r="F72" s="1032"/>
      <c r="G72" s="1032"/>
      <c r="H72" s="1032"/>
      <c r="I72" s="1032"/>
      <c r="J72" s="1032"/>
      <c r="K72" s="1032"/>
      <c r="L72" s="1032"/>
      <c r="M72" s="1032"/>
      <c r="N72" s="1032"/>
      <c r="O72" s="1032"/>
      <c r="P72" s="1033"/>
      <c r="Q72" s="1034">
        <v>216</v>
      </c>
      <c r="R72" s="1028"/>
      <c r="S72" s="1028"/>
      <c r="T72" s="1028"/>
      <c r="U72" s="1028"/>
      <c r="V72" s="1028">
        <v>181</v>
      </c>
      <c r="W72" s="1028"/>
      <c r="X72" s="1028"/>
      <c r="Y72" s="1028"/>
      <c r="Z72" s="1028"/>
      <c r="AA72" s="1028">
        <v>35</v>
      </c>
      <c r="AB72" s="1028"/>
      <c r="AC72" s="1028"/>
      <c r="AD72" s="1028"/>
      <c r="AE72" s="1028"/>
      <c r="AF72" s="1028">
        <v>32</v>
      </c>
      <c r="AG72" s="1028"/>
      <c r="AH72" s="1028"/>
      <c r="AI72" s="1028"/>
      <c r="AJ72" s="1028"/>
      <c r="AK72" s="1028">
        <v>0</v>
      </c>
      <c r="AL72" s="1028"/>
      <c r="AM72" s="1028"/>
      <c r="AN72" s="1028"/>
      <c r="AO72" s="1028"/>
      <c r="AP72" s="1028">
        <v>0</v>
      </c>
      <c r="AQ72" s="1028"/>
      <c r="AR72" s="1028"/>
      <c r="AS72" s="1028"/>
      <c r="AT72" s="1028"/>
      <c r="AU72" s="1028">
        <v>0</v>
      </c>
      <c r="AV72" s="1028"/>
      <c r="AW72" s="1028"/>
      <c r="AX72" s="1028"/>
      <c r="AY72" s="1028"/>
      <c r="AZ72" s="1029"/>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x14ac:dyDescent="0.15">
      <c r="A73" s="263">
        <v>6</v>
      </c>
      <c r="B73" s="1031" t="s">
        <v>581</v>
      </c>
      <c r="C73" s="1032"/>
      <c r="D73" s="1032"/>
      <c r="E73" s="1032"/>
      <c r="F73" s="1032"/>
      <c r="G73" s="1032"/>
      <c r="H73" s="1032"/>
      <c r="I73" s="1032"/>
      <c r="J73" s="1032"/>
      <c r="K73" s="1032"/>
      <c r="L73" s="1032"/>
      <c r="M73" s="1032"/>
      <c r="N73" s="1032"/>
      <c r="O73" s="1032"/>
      <c r="P73" s="1033"/>
      <c r="Q73" s="1034">
        <v>15715</v>
      </c>
      <c r="R73" s="1028"/>
      <c r="S73" s="1028"/>
      <c r="T73" s="1028"/>
      <c r="U73" s="1028"/>
      <c r="V73" s="1028">
        <v>15510</v>
      </c>
      <c r="W73" s="1028"/>
      <c r="X73" s="1028"/>
      <c r="Y73" s="1028"/>
      <c r="Z73" s="1028"/>
      <c r="AA73" s="1028">
        <v>205</v>
      </c>
      <c r="AB73" s="1028"/>
      <c r="AC73" s="1028"/>
      <c r="AD73" s="1028"/>
      <c r="AE73" s="1028"/>
      <c r="AF73" s="1028">
        <v>205</v>
      </c>
      <c r="AG73" s="1028"/>
      <c r="AH73" s="1028"/>
      <c r="AI73" s="1028"/>
      <c r="AJ73" s="1028"/>
      <c r="AK73" s="1028">
        <v>0</v>
      </c>
      <c r="AL73" s="1028"/>
      <c r="AM73" s="1028"/>
      <c r="AN73" s="1028"/>
      <c r="AO73" s="1028"/>
      <c r="AP73" s="1028">
        <v>0</v>
      </c>
      <c r="AQ73" s="1028"/>
      <c r="AR73" s="1028"/>
      <c r="AS73" s="1028"/>
      <c r="AT73" s="1028"/>
      <c r="AU73" s="1028">
        <v>0</v>
      </c>
      <c r="AV73" s="1028"/>
      <c r="AW73" s="1028"/>
      <c r="AX73" s="1028"/>
      <c r="AY73" s="1028"/>
      <c r="AZ73" s="1029"/>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x14ac:dyDescent="0.15">
      <c r="A74" s="263">
        <v>7</v>
      </c>
      <c r="B74" s="1031" t="s">
        <v>582</v>
      </c>
      <c r="C74" s="1032"/>
      <c r="D74" s="1032"/>
      <c r="E74" s="1032"/>
      <c r="F74" s="1032"/>
      <c r="G74" s="1032"/>
      <c r="H74" s="1032"/>
      <c r="I74" s="1032"/>
      <c r="J74" s="1032"/>
      <c r="K74" s="1032"/>
      <c r="L74" s="1032"/>
      <c r="M74" s="1032"/>
      <c r="N74" s="1032"/>
      <c r="O74" s="1032"/>
      <c r="P74" s="1033"/>
      <c r="Q74" s="1034">
        <v>159771</v>
      </c>
      <c r="R74" s="1028"/>
      <c r="S74" s="1028"/>
      <c r="T74" s="1028"/>
      <c r="U74" s="1028"/>
      <c r="V74" s="1028">
        <v>155221</v>
      </c>
      <c r="W74" s="1028"/>
      <c r="X74" s="1028"/>
      <c r="Y74" s="1028"/>
      <c r="Z74" s="1028"/>
      <c r="AA74" s="1028">
        <v>4550</v>
      </c>
      <c r="AB74" s="1028"/>
      <c r="AC74" s="1028"/>
      <c r="AD74" s="1028"/>
      <c r="AE74" s="1028"/>
      <c r="AF74" s="1028">
        <v>4550</v>
      </c>
      <c r="AG74" s="1028"/>
      <c r="AH74" s="1028"/>
      <c r="AI74" s="1028"/>
      <c r="AJ74" s="1028"/>
      <c r="AK74" s="1028">
        <v>0</v>
      </c>
      <c r="AL74" s="1028"/>
      <c r="AM74" s="1028"/>
      <c r="AN74" s="1028"/>
      <c r="AO74" s="1028"/>
      <c r="AP74" s="1028">
        <v>0</v>
      </c>
      <c r="AQ74" s="1028"/>
      <c r="AR74" s="1028"/>
      <c r="AS74" s="1028"/>
      <c r="AT74" s="1028"/>
      <c r="AU74" s="1028">
        <v>0</v>
      </c>
      <c r="AV74" s="1028"/>
      <c r="AW74" s="1028"/>
      <c r="AX74" s="1028"/>
      <c r="AY74" s="1028"/>
      <c r="AZ74" s="1029"/>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x14ac:dyDescent="0.15">
      <c r="A75" s="263">
        <v>8</v>
      </c>
      <c r="B75" s="1031" t="s">
        <v>583</v>
      </c>
      <c r="C75" s="1032"/>
      <c r="D75" s="1032"/>
      <c r="E75" s="1032"/>
      <c r="F75" s="1032"/>
      <c r="G75" s="1032"/>
      <c r="H75" s="1032"/>
      <c r="I75" s="1032"/>
      <c r="J75" s="1032"/>
      <c r="K75" s="1032"/>
      <c r="L75" s="1032"/>
      <c r="M75" s="1032"/>
      <c r="N75" s="1032"/>
      <c r="O75" s="1032"/>
      <c r="P75" s="1033"/>
      <c r="Q75" s="1035">
        <v>2166</v>
      </c>
      <c r="R75" s="1036"/>
      <c r="S75" s="1036"/>
      <c r="T75" s="1036"/>
      <c r="U75" s="1037"/>
      <c r="V75" s="1038">
        <v>2068</v>
      </c>
      <c r="W75" s="1036"/>
      <c r="X75" s="1036"/>
      <c r="Y75" s="1036"/>
      <c r="Z75" s="1037"/>
      <c r="AA75" s="1038">
        <v>98</v>
      </c>
      <c r="AB75" s="1036"/>
      <c r="AC75" s="1036"/>
      <c r="AD75" s="1036"/>
      <c r="AE75" s="1037"/>
      <c r="AF75" s="1038">
        <v>98</v>
      </c>
      <c r="AG75" s="1036"/>
      <c r="AH75" s="1036"/>
      <c r="AI75" s="1036"/>
      <c r="AJ75" s="1037"/>
      <c r="AK75" s="1038">
        <v>0</v>
      </c>
      <c r="AL75" s="1036"/>
      <c r="AM75" s="1036"/>
      <c r="AN75" s="1036"/>
      <c r="AO75" s="1037"/>
      <c r="AP75" s="1038">
        <v>1235</v>
      </c>
      <c r="AQ75" s="1036"/>
      <c r="AR75" s="1036"/>
      <c r="AS75" s="1036"/>
      <c r="AT75" s="1037"/>
      <c r="AU75" s="1038">
        <v>244</v>
      </c>
      <c r="AV75" s="1036"/>
      <c r="AW75" s="1036"/>
      <c r="AX75" s="1036"/>
      <c r="AY75" s="1037"/>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x14ac:dyDescent="0.15">
      <c r="A76" s="263">
        <v>9</v>
      </c>
      <c r="B76" s="1031"/>
      <c r="C76" s="1032"/>
      <c r="D76" s="1032"/>
      <c r="E76" s="1032"/>
      <c r="F76" s="1032"/>
      <c r="G76" s="1032"/>
      <c r="H76" s="1032"/>
      <c r="I76" s="1032"/>
      <c r="J76" s="1032"/>
      <c r="K76" s="1032"/>
      <c r="L76" s="1032"/>
      <c r="M76" s="1032"/>
      <c r="N76" s="1032"/>
      <c r="O76" s="1032"/>
      <c r="P76" s="1033"/>
      <c r="Q76" s="1035"/>
      <c r="R76" s="1036"/>
      <c r="S76" s="1036"/>
      <c r="T76" s="1036"/>
      <c r="U76" s="1037"/>
      <c r="V76" s="1038"/>
      <c r="W76" s="1036"/>
      <c r="X76" s="1036"/>
      <c r="Y76" s="1036"/>
      <c r="Z76" s="1037"/>
      <c r="AA76" s="1038"/>
      <c r="AB76" s="1036"/>
      <c r="AC76" s="1036"/>
      <c r="AD76" s="1036"/>
      <c r="AE76" s="1037"/>
      <c r="AF76" s="1038"/>
      <c r="AG76" s="1036"/>
      <c r="AH76" s="1036"/>
      <c r="AI76" s="1036"/>
      <c r="AJ76" s="1037"/>
      <c r="AK76" s="1038"/>
      <c r="AL76" s="1036"/>
      <c r="AM76" s="1036"/>
      <c r="AN76" s="1036"/>
      <c r="AO76" s="1037"/>
      <c r="AP76" s="1038"/>
      <c r="AQ76" s="1036"/>
      <c r="AR76" s="1036"/>
      <c r="AS76" s="1036"/>
      <c r="AT76" s="1037"/>
      <c r="AU76" s="1038"/>
      <c r="AV76" s="1036"/>
      <c r="AW76" s="1036"/>
      <c r="AX76" s="1036"/>
      <c r="AY76" s="1037"/>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x14ac:dyDescent="0.15">
      <c r="A77" s="263">
        <v>10</v>
      </c>
      <c r="B77" s="1031"/>
      <c r="C77" s="1032"/>
      <c r="D77" s="1032"/>
      <c r="E77" s="1032"/>
      <c r="F77" s="1032"/>
      <c r="G77" s="1032"/>
      <c r="H77" s="1032"/>
      <c r="I77" s="1032"/>
      <c r="J77" s="1032"/>
      <c r="K77" s="1032"/>
      <c r="L77" s="1032"/>
      <c r="M77" s="1032"/>
      <c r="N77" s="1032"/>
      <c r="O77" s="1032"/>
      <c r="P77" s="1033"/>
      <c r="Q77" s="1035"/>
      <c r="R77" s="1036"/>
      <c r="S77" s="1036"/>
      <c r="T77" s="1036"/>
      <c r="U77" s="1037"/>
      <c r="V77" s="1038"/>
      <c r="W77" s="1036"/>
      <c r="X77" s="1036"/>
      <c r="Y77" s="1036"/>
      <c r="Z77" s="1037"/>
      <c r="AA77" s="1038"/>
      <c r="AB77" s="1036"/>
      <c r="AC77" s="1036"/>
      <c r="AD77" s="1036"/>
      <c r="AE77" s="1037"/>
      <c r="AF77" s="1038"/>
      <c r="AG77" s="1036"/>
      <c r="AH77" s="1036"/>
      <c r="AI77" s="1036"/>
      <c r="AJ77" s="1037"/>
      <c r="AK77" s="1038"/>
      <c r="AL77" s="1036"/>
      <c r="AM77" s="1036"/>
      <c r="AN77" s="1036"/>
      <c r="AO77" s="1037"/>
      <c r="AP77" s="1038"/>
      <c r="AQ77" s="1036"/>
      <c r="AR77" s="1036"/>
      <c r="AS77" s="1036"/>
      <c r="AT77" s="1037"/>
      <c r="AU77" s="1038"/>
      <c r="AV77" s="1036"/>
      <c r="AW77" s="1036"/>
      <c r="AX77" s="1036"/>
      <c r="AY77" s="1037"/>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x14ac:dyDescent="0.15">
      <c r="A78" s="263">
        <v>11</v>
      </c>
      <c r="B78" s="1031"/>
      <c r="C78" s="1032"/>
      <c r="D78" s="1032"/>
      <c r="E78" s="1032"/>
      <c r="F78" s="1032"/>
      <c r="G78" s="1032"/>
      <c r="H78" s="1032"/>
      <c r="I78" s="1032"/>
      <c r="J78" s="1032"/>
      <c r="K78" s="1032"/>
      <c r="L78" s="1032"/>
      <c r="M78" s="1032"/>
      <c r="N78" s="1032"/>
      <c r="O78" s="1032"/>
      <c r="P78" s="1033"/>
      <c r="Q78" s="1034"/>
      <c r="R78" s="1028"/>
      <c r="S78" s="1028"/>
      <c r="T78" s="1028"/>
      <c r="U78" s="1028"/>
      <c r="V78" s="1028"/>
      <c r="W78" s="1028"/>
      <c r="X78" s="1028"/>
      <c r="Y78" s="1028"/>
      <c r="Z78" s="1028"/>
      <c r="AA78" s="1028"/>
      <c r="AB78" s="1028"/>
      <c r="AC78" s="1028"/>
      <c r="AD78" s="1028"/>
      <c r="AE78" s="1028"/>
      <c r="AF78" s="1028"/>
      <c r="AG78" s="1028"/>
      <c r="AH78" s="1028"/>
      <c r="AI78" s="1028"/>
      <c r="AJ78" s="1028"/>
      <c r="AK78" s="1028"/>
      <c r="AL78" s="1028"/>
      <c r="AM78" s="1028"/>
      <c r="AN78" s="1028"/>
      <c r="AO78" s="1028"/>
      <c r="AP78" s="1028"/>
      <c r="AQ78" s="1028"/>
      <c r="AR78" s="1028"/>
      <c r="AS78" s="1028"/>
      <c r="AT78" s="1028"/>
      <c r="AU78" s="1028"/>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x14ac:dyDescent="0.15">
      <c r="A79" s="263">
        <v>12</v>
      </c>
      <c r="B79" s="1031"/>
      <c r="C79" s="1032"/>
      <c r="D79" s="1032"/>
      <c r="E79" s="1032"/>
      <c r="F79" s="1032"/>
      <c r="G79" s="1032"/>
      <c r="H79" s="1032"/>
      <c r="I79" s="1032"/>
      <c r="J79" s="1032"/>
      <c r="K79" s="1032"/>
      <c r="L79" s="1032"/>
      <c r="M79" s="1032"/>
      <c r="N79" s="1032"/>
      <c r="O79" s="1032"/>
      <c r="P79" s="1033"/>
      <c r="Q79" s="1034"/>
      <c r="R79" s="1028"/>
      <c r="S79" s="1028"/>
      <c r="T79" s="1028"/>
      <c r="U79" s="1028"/>
      <c r="V79" s="1028"/>
      <c r="W79" s="1028"/>
      <c r="X79" s="1028"/>
      <c r="Y79" s="1028"/>
      <c r="Z79" s="1028"/>
      <c r="AA79" s="1028"/>
      <c r="AB79" s="1028"/>
      <c r="AC79" s="1028"/>
      <c r="AD79" s="1028"/>
      <c r="AE79" s="1028"/>
      <c r="AF79" s="1028"/>
      <c r="AG79" s="1028"/>
      <c r="AH79" s="1028"/>
      <c r="AI79" s="1028"/>
      <c r="AJ79" s="1028"/>
      <c r="AK79" s="1028"/>
      <c r="AL79" s="1028"/>
      <c r="AM79" s="1028"/>
      <c r="AN79" s="1028"/>
      <c r="AO79" s="1028"/>
      <c r="AP79" s="1028"/>
      <c r="AQ79" s="1028"/>
      <c r="AR79" s="1028"/>
      <c r="AS79" s="1028"/>
      <c r="AT79" s="1028"/>
      <c r="AU79" s="1028"/>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x14ac:dyDescent="0.15">
      <c r="A80" s="263">
        <v>13</v>
      </c>
      <c r="B80" s="1031"/>
      <c r="C80" s="1032"/>
      <c r="D80" s="1032"/>
      <c r="E80" s="1032"/>
      <c r="F80" s="1032"/>
      <c r="G80" s="1032"/>
      <c r="H80" s="1032"/>
      <c r="I80" s="1032"/>
      <c r="J80" s="1032"/>
      <c r="K80" s="1032"/>
      <c r="L80" s="1032"/>
      <c r="M80" s="1032"/>
      <c r="N80" s="1032"/>
      <c r="O80" s="1032"/>
      <c r="P80" s="1033"/>
      <c r="Q80" s="1034"/>
      <c r="R80" s="1028"/>
      <c r="S80" s="1028"/>
      <c r="T80" s="1028"/>
      <c r="U80" s="1028"/>
      <c r="V80" s="1028"/>
      <c r="W80" s="1028"/>
      <c r="X80" s="1028"/>
      <c r="Y80" s="1028"/>
      <c r="Z80" s="1028"/>
      <c r="AA80" s="1028"/>
      <c r="AB80" s="1028"/>
      <c r="AC80" s="1028"/>
      <c r="AD80" s="1028"/>
      <c r="AE80" s="1028"/>
      <c r="AF80" s="1028"/>
      <c r="AG80" s="1028"/>
      <c r="AH80" s="1028"/>
      <c r="AI80" s="1028"/>
      <c r="AJ80" s="1028"/>
      <c r="AK80" s="1028"/>
      <c r="AL80" s="1028"/>
      <c r="AM80" s="1028"/>
      <c r="AN80" s="1028"/>
      <c r="AO80" s="1028"/>
      <c r="AP80" s="1028"/>
      <c r="AQ80" s="1028"/>
      <c r="AR80" s="1028"/>
      <c r="AS80" s="1028"/>
      <c r="AT80" s="1028"/>
      <c r="AU80" s="1028"/>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x14ac:dyDescent="0.15">
      <c r="A81" s="263">
        <v>14</v>
      </c>
      <c r="B81" s="1031"/>
      <c r="C81" s="1032"/>
      <c r="D81" s="1032"/>
      <c r="E81" s="1032"/>
      <c r="F81" s="1032"/>
      <c r="G81" s="1032"/>
      <c r="H81" s="1032"/>
      <c r="I81" s="1032"/>
      <c r="J81" s="1032"/>
      <c r="K81" s="1032"/>
      <c r="L81" s="1032"/>
      <c r="M81" s="1032"/>
      <c r="N81" s="1032"/>
      <c r="O81" s="1032"/>
      <c r="P81" s="1033"/>
      <c r="Q81" s="1034"/>
      <c r="R81" s="1028"/>
      <c r="S81" s="1028"/>
      <c r="T81" s="1028"/>
      <c r="U81" s="1028"/>
      <c r="V81" s="1028"/>
      <c r="W81" s="1028"/>
      <c r="X81" s="1028"/>
      <c r="Y81" s="1028"/>
      <c r="Z81" s="1028"/>
      <c r="AA81" s="1028"/>
      <c r="AB81" s="1028"/>
      <c r="AC81" s="1028"/>
      <c r="AD81" s="1028"/>
      <c r="AE81" s="1028"/>
      <c r="AF81" s="1028"/>
      <c r="AG81" s="1028"/>
      <c r="AH81" s="1028"/>
      <c r="AI81" s="1028"/>
      <c r="AJ81" s="1028"/>
      <c r="AK81" s="1028"/>
      <c r="AL81" s="1028"/>
      <c r="AM81" s="1028"/>
      <c r="AN81" s="1028"/>
      <c r="AO81" s="1028"/>
      <c r="AP81" s="1028"/>
      <c r="AQ81" s="1028"/>
      <c r="AR81" s="1028"/>
      <c r="AS81" s="1028"/>
      <c r="AT81" s="1028"/>
      <c r="AU81" s="1028"/>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x14ac:dyDescent="0.15">
      <c r="A82" s="263">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x14ac:dyDescent="0.15">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x14ac:dyDescent="0.15">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x14ac:dyDescent="0.15">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x14ac:dyDescent="0.15">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x14ac:dyDescent="0.15">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x14ac:dyDescent="0.2">
      <c r="A88" s="266" t="s">
        <v>389</v>
      </c>
      <c r="B88" s="1001" t="s">
        <v>417</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f>SUM(AF68:AF87)</f>
        <v>5642</v>
      </c>
      <c r="AG88" s="1016"/>
      <c r="AH88" s="1016"/>
      <c r="AI88" s="1016"/>
      <c r="AJ88" s="1016"/>
      <c r="AK88" s="1020"/>
      <c r="AL88" s="1020"/>
      <c r="AM88" s="1020"/>
      <c r="AN88" s="1020"/>
      <c r="AO88" s="1020"/>
      <c r="AP88" s="1016">
        <f>SUM(AP68:AP87)</f>
        <v>3600</v>
      </c>
      <c r="AQ88" s="1016"/>
      <c r="AR88" s="1016"/>
      <c r="AS88" s="1016"/>
      <c r="AT88" s="1016"/>
      <c r="AU88" s="1016">
        <f>SUM(AU68:AU87)</f>
        <v>587</v>
      </c>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389</v>
      </c>
      <c r="BR102" s="1001" t="s">
        <v>418</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f>SUM(CR7:CV88)</f>
        <v>211</v>
      </c>
      <c r="CS102" s="1008"/>
      <c r="CT102" s="1008"/>
      <c r="CU102" s="1008"/>
      <c r="CV102" s="1009"/>
      <c r="CW102" s="1007">
        <f t="shared" ref="CW102" si="2">SUM(CW7:DA88)</f>
        <v>122</v>
      </c>
      <c r="CX102" s="1008"/>
      <c r="CY102" s="1008"/>
      <c r="CZ102" s="1008"/>
      <c r="DA102" s="1009"/>
      <c r="DB102" s="1007">
        <f t="shared" ref="DB102" si="3">SUM(DB7:DF88)</f>
        <v>0</v>
      </c>
      <c r="DC102" s="1008"/>
      <c r="DD102" s="1008"/>
      <c r="DE102" s="1008"/>
      <c r="DF102" s="1009"/>
      <c r="DG102" s="1007">
        <f t="shared" ref="DG102" si="4">SUM(DG7:DK88)</f>
        <v>0</v>
      </c>
      <c r="DH102" s="1008"/>
      <c r="DI102" s="1008"/>
      <c r="DJ102" s="1008"/>
      <c r="DK102" s="1009"/>
      <c r="DL102" s="1007">
        <f t="shared" ref="DL102" si="5">SUM(DL7:DP88)</f>
        <v>0</v>
      </c>
      <c r="DM102" s="1008"/>
      <c r="DN102" s="1008"/>
      <c r="DO102" s="1008"/>
      <c r="DP102" s="1009"/>
      <c r="DQ102" s="1007">
        <f t="shared" ref="DQ102" si="6">SUM(DQ7:DU88)</f>
        <v>0</v>
      </c>
      <c r="DR102" s="1008"/>
      <c r="DS102" s="1008"/>
      <c r="DT102" s="1008"/>
      <c r="DU102" s="1009"/>
      <c r="DV102" s="990"/>
      <c r="DW102" s="991"/>
      <c r="DX102" s="991"/>
      <c r="DY102" s="991"/>
      <c r="DZ102" s="992"/>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419</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420</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421</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422</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95" t="s">
        <v>423</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424</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x14ac:dyDescent="0.15">
      <c r="A109" s="950" t="s">
        <v>425</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426</v>
      </c>
      <c r="AB109" s="951"/>
      <c r="AC109" s="951"/>
      <c r="AD109" s="951"/>
      <c r="AE109" s="952"/>
      <c r="AF109" s="953" t="s">
        <v>427</v>
      </c>
      <c r="AG109" s="951"/>
      <c r="AH109" s="951"/>
      <c r="AI109" s="951"/>
      <c r="AJ109" s="952"/>
      <c r="AK109" s="953" t="s">
        <v>304</v>
      </c>
      <c r="AL109" s="951"/>
      <c r="AM109" s="951"/>
      <c r="AN109" s="951"/>
      <c r="AO109" s="952"/>
      <c r="AP109" s="953" t="s">
        <v>428</v>
      </c>
      <c r="AQ109" s="951"/>
      <c r="AR109" s="951"/>
      <c r="AS109" s="951"/>
      <c r="AT109" s="982"/>
      <c r="AU109" s="950" t="s">
        <v>425</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426</v>
      </c>
      <c r="BR109" s="951"/>
      <c r="BS109" s="951"/>
      <c r="BT109" s="951"/>
      <c r="BU109" s="952"/>
      <c r="BV109" s="953" t="s">
        <v>427</v>
      </c>
      <c r="BW109" s="951"/>
      <c r="BX109" s="951"/>
      <c r="BY109" s="951"/>
      <c r="BZ109" s="952"/>
      <c r="CA109" s="953" t="s">
        <v>304</v>
      </c>
      <c r="CB109" s="951"/>
      <c r="CC109" s="951"/>
      <c r="CD109" s="951"/>
      <c r="CE109" s="952"/>
      <c r="CF109" s="989" t="s">
        <v>428</v>
      </c>
      <c r="CG109" s="989"/>
      <c r="CH109" s="989"/>
      <c r="CI109" s="989"/>
      <c r="CJ109" s="989"/>
      <c r="CK109" s="953" t="s">
        <v>429</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426</v>
      </c>
      <c r="DH109" s="951"/>
      <c r="DI109" s="951"/>
      <c r="DJ109" s="951"/>
      <c r="DK109" s="952"/>
      <c r="DL109" s="953" t="s">
        <v>427</v>
      </c>
      <c r="DM109" s="951"/>
      <c r="DN109" s="951"/>
      <c r="DO109" s="951"/>
      <c r="DP109" s="952"/>
      <c r="DQ109" s="953" t="s">
        <v>304</v>
      </c>
      <c r="DR109" s="951"/>
      <c r="DS109" s="951"/>
      <c r="DT109" s="951"/>
      <c r="DU109" s="952"/>
      <c r="DV109" s="953" t="s">
        <v>428</v>
      </c>
      <c r="DW109" s="951"/>
      <c r="DX109" s="951"/>
      <c r="DY109" s="951"/>
      <c r="DZ109" s="982"/>
    </row>
    <row r="110" spans="1:131" s="248" customFormat="1" ht="26.25" customHeight="1" x14ac:dyDescent="0.15">
      <c r="A110" s="853" t="s">
        <v>430</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1337910</v>
      </c>
      <c r="AB110" s="944"/>
      <c r="AC110" s="944"/>
      <c r="AD110" s="944"/>
      <c r="AE110" s="945"/>
      <c r="AF110" s="946">
        <v>1374229</v>
      </c>
      <c r="AG110" s="944"/>
      <c r="AH110" s="944"/>
      <c r="AI110" s="944"/>
      <c r="AJ110" s="945"/>
      <c r="AK110" s="946">
        <v>1411439</v>
      </c>
      <c r="AL110" s="944"/>
      <c r="AM110" s="944"/>
      <c r="AN110" s="944"/>
      <c r="AO110" s="945"/>
      <c r="AP110" s="947">
        <v>19.3</v>
      </c>
      <c r="AQ110" s="948"/>
      <c r="AR110" s="948"/>
      <c r="AS110" s="948"/>
      <c r="AT110" s="949"/>
      <c r="AU110" s="983" t="s">
        <v>73</v>
      </c>
      <c r="AV110" s="984"/>
      <c r="AW110" s="984"/>
      <c r="AX110" s="984"/>
      <c r="AY110" s="984"/>
      <c r="AZ110" s="909" t="s">
        <v>431</v>
      </c>
      <c r="BA110" s="854"/>
      <c r="BB110" s="854"/>
      <c r="BC110" s="854"/>
      <c r="BD110" s="854"/>
      <c r="BE110" s="854"/>
      <c r="BF110" s="854"/>
      <c r="BG110" s="854"/>
      <c r="BH110" s="854"/>
      <c r="BI110" s="854"/>
      <c r="BJ110" s="854"/>
      <c r="BK110" s="854"/>
      <c r="BL110" s="854"/>
      <c r="BM110" s="854"/>
      <c r="BN110" s="854"/>
      <c r="BO110" s="854"/>
      <c r="BP110" s="855"/>
      <c r="BQ110" s="910">
        <v>16101211</v>
      </c>
      <c r="BR110" s="891"/>
      <c r="BS110" s="891"/>
      <c r="BT110" s="891"/>
      <c r="BU110" s="891"/>
      <c r="BV110" s="891">
        <v>18000454</v>
      </c>
      <c r="BW110" s="891"/>
      <c r="BX110" s="891"/>
      <c r="BY110" s="891"/>
      <c r="BZ110" s="891"/>
      <c r="CA110" s="891">
        <v>18656146</v>
      </c>
      <c r="CB110" s="891"/>
      <c r="CC110" s="891"/>
      <c r="CD110" s="891"/>
      <c r="CE110" s="891"/>
      <c r="CF110" s="915">
        <v>255.5</v>
      </c>
      <c r="CG110" s="916"/>
      <c r="CH110" s="916"/>
      <c r="CI110" s="916"/>
      <c r="CJ110" s="916"/>
      <c r="CK110" s="979" t="s">
        <v>432</v>
      </c>
      <c r="CL110" s="865"/>
      <c r="CM110" s="940" t="s">
        <v>433</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t="s">
        <v>434</v>
      </c>
      <c r="DH110" s="891"/>
      <c r="DI110" s="891"/>
      <c r="DJ110" s="891"/>
      <c r="DK110" s="891"/>
      <c r="DL110" s="891" t="s">
        <v>137</v>
      </c>
      <c r="DM110" s="891"/>
      <c r="DN110" s="891"/>
      <c r="DO110" s="891"/>
      <c r="DP110" s="891"/>
      <c r="DQ110" s="891" t="s">
        <v>137</v>
      </c>
      <c r="DR110" s="891"/>
      <c r="DS110" s="891"/>
      <c r="DT110" s="891"/>
      <c r="DU110" s="891"/>
      <c r="DV110" s="892" t="s">
        <v>434</v>
      </c>
      <c r="DW110" s="892"/>
      <c r="DX110" s="892"/>
      <c r="DY110" s="892"/>
      <c r="DZ110" s="893"/>
    </row>
    <row r="111" spans="1:131" s="248" customFormat="1" ht="26.25" customHeight="1" x14ac:dyDescent="0.15">
      <c r="A111" s="820" t="s">
        <v>435</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137</v>
      </c>
      <c r="AB111" s="972"/>
      <c r="AC111" s="972"/>
      <c r="AD111" s="972"/>
      <c r="AE111" s="973"/>
      <c r="AF111" s="974" t="s">
        <v>137</v>
      </c>
      <c r="AG111" s="972"/>
      <c r="AH111" s="972"/>
      <c r="AI111" s="972"/>
      <c r="AJ111" s="973"/>
      <c r="AK111" s="974" t="s">
        <v>137</v>
      </c>
      <c r="AL111" s="972"/>
      <c r="AM111" s="972"/>
      <c r="AN111" s="972"/>
      <c r="AO111" s="973"/>
      <c r="AP111" s="975" t="s">
        <v>434</v>
      </c>
      <c r="AQ111" s="976"/>
      <c r="AR111" s="976"/>
      <c r="AS111" s="976"/>
      <c r="AT111" s="977"/>
      <c r="AU111" s="985"/>
      <c r="AV111" s="986"/>
      <c r="AW111" s="986"/>
      <c r="AX111" s="986"/>
      <c r="AY111" s="986"/>
      <c r="AZ111" s="861" t="s">
        <v>436</v>
      </c>
      <c r="BA111" s="796"/>
      <c r="BB111" s="796"/>
      <c r="BC111" s="796"/>
      <c r="BD111" s="796"/>
      <c r="BE111" s="796"/>
      <c r="BF111" s="796"/>
      <c r="BG111" s="796"/>
      <c r="BH111" s="796"/>
      <c r="BI111" s="796"/>
      <c r="BJ111" s="796"/>
      <c r="BK111" s="796"/>
      <c r="BL111" s="796"/>
      <c r="BM111" s="796"/>
      <c r="BN111" s="796"/>
      <c r="BO111" s="796"/>
      <c r="BP111" s="797"/>
      <c r="BQ111" s="862">
        <v>2800860</v>
      </c>
      <c r="BR111" s="863"/>
      <c r="BS111" s="863"/>
      <c r="BT111" s="863"/>
      <c r="BU111" s="863"/>
      <c r="BV111" s="863">
        <v>2649113</v>
      </c>
      <c r="BW111" s="863"/>
      <c r="BX111" s="863"/>
      <c r="BY111" s="863"/>
      <c r="BZ111" s="863"/>
      <c r="CA111" s="863">
        <v>2502130</v>
      </c>
      <c r="CB111" s="863"/>
      <c r="CC111" s="863"/>
      <c r="CD111" s="863"/>
      <c r="CE111" s="863"/>
      <c r="CF111" s="924">
        <v>34.299999999999997</v>
      </c>
      <c r="CG111" s="925"/>
      <c r="CH111" s="925"/>
      <c r="CI111" s="925"/>
      <c r="CJ111" s="925"/>
      <c r="CK111" s="980"/>
      <c r="CL111" s="867"/>
      <c r="CM111" s="870" t="s">
        <v>437</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t="s">
        <v>438</v>
      </c>
      <c r="DH111" s="863"/>
      <c r="DI111" s="863"/>
      <c r="DJ111" s="863"/>
      <c r="DK111" s="863"/>
      <c r="DL111" s="863" t="s">
        <v>137</v>
      </c>
      <c r="DM111" s="863"/>
      <c r="DN111" s="863"/>
      <c r="DO111" s="863"/>
      <c r="DP111" s="863"/>
      <c r="DQ111" s="863" t="s">
        <v>438</v>
      </c>
      <c r="DR111" s="863"/>
      <c r="DS111" s="863"/>
      <c r="DT111" s="863"/>
      <c r="DU111" s="863"/>
      <c r="DV111" s="840" t="s">
        <v>137</v>
      </c>
      <c r="DW111" s="840"/>
      <c r="DX111" s="840"/>
      <c r="DY111" s="840"/>
      <c r="DZ111" s="841"/>
    </row>
    <row r="112" spans="1:131" s="248" customFormat="1" ht="26.25" customHeight="1" x14ac:dyDescent="0.15">
      <c r="A112" s="965" t="s">
        <v>439</v>
      </c>
      <c r="B112" s="966"/>
      <c r="C112" s="796" t="s">
        <v>440</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t="s">
        <v>434</v>
      </c>
      <c r="AB112" s="826"/>
      <c r="AC112" s="826"/>
      <c r="AD112" s="826"/>
      <c r="AE112" s="827"/>
      <c r="AF112" s="828" t="s">
        <v>438</v>
      </c>
      <c r="AG112" s="826"/>
      <c r="AH112" s="826"/>
      <c r="AI112" s="826"/>
      <c r="AJ112" s="827"/>
      <c r="AK112" s="828" t="s">
        <v>137</v>
      </c>
      <c r="AL112" s="826"/>
      <c r="AM112" s="826"/>
      <c r="AN112" s="826"/>
      <c r="AO112" s="827"/>
      <c r="AP112" s="873" t="s">
        <v>137</v>
      </c>
      <c r="AQ112" s="874"/>
      <c r="AR112" s="874"/>
      <c r="AS112" s="874"/>
      <c r="AT112" s="875"/>
      <c r="AU112" s="985"/>
      <c r="AV112" s="986"/>
      <c r="AW112" s="986"/>
      <c r="AX112" s="986"/>
      <c r="AY112" s="986"/>
      <c r="AZ112" s="861" t="s">
        <v>441</v>
      </c>
      <c r="BA112" s="796"/>
      <c r="BB112" s="796"/>
      <c r="BC112" s="796"/>
      <c r="BD112" s="796"/>
      <c r="BE112" s="796"/>
      <c r="BF112" s="796"/>
      <c r="BG112" s="796"/>
      <c r="BH112" s="796"/>
      <c r="BI112" s="796"/>
      <c r="BJ112" s="796"/>
      <c r="BK112" s="796"/>
      <c r="BL112" s="796"/>
      <c r="BM112" s="796"/>
      <c r="BN112" s="796"/>
      <c r="BO112" s="796"/>
      <c r="BP112" s="797"/>
      <c r="BQ112" s="862">
        <v>12409788</v>
      </c>
      <c r="BR112" s="863"/>
      <c r="BS112" s="863"/>
      <c r="BT112" s="863"/>
      <c r="BU112" s="863"/>
      <c r="BV112" s="863">
        <v>12495443</v>
      </c>
      <c r="BW112" s="863"/>
      <c r="BX112" s="863"/>
      <c r="BY112" s="863"/>
      <c r="BZ112" s="863"/>
      <c r="CA112" s="863">
        <v>12712236</v>
      </c>
      <c r="CB112" s="863"/>
      <c r="CC112" s="863"/>
      <c r="CD112" s="863"/>
      <c r="CE112" s="863"/>
      <c r="CF112" s="924">
        <v>174.1</v>
      </c>
      <c r="CG112" s="925"/>
      <c r="CH112" s="925"/>
      <c r="CI112" s="925"/>
      <c r="CJ112" s="925"/>
      <c r="CK112" s="980"/>
      <c r="CL112" s="867"/>
      <c r="CM112" s="870" t="s">
        <v>442</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t="s">
        <v>438</v>
      </c>
      <c r="DH112" s="863"/>
      <c r="DI112" s="863"/>
      <c r="DJ112" s="863"/>
      <c r="DK112" s="863"/>
      <c r="DL112" s="863" t="s">
        <v>443</v>
      </c>
      <c r="DM112" s="863"/>
      <c r="DN112" s="863"/>
      <c r="DO112" s="863"/>
      <c r="DP112" s="863"/>
      <c r="DQ112" s="863" t="s">
        <v>434</v>
      </c>
      <c r="DR112" s="863"/>
      <c r="DS112" s="863"/>
      <c r="DT112" s="863"/>
      <c r="DU112" s="863"/>
      <c r="DV112" s="840" t="s">
        <v>137</v>
      </c>
      <c r="DW112" s="840"/>
      <c r="DX112" s="840"/>
      <c r="DY112" s="840"/>
      <c r="DZ112" s="841"/>
    </row>
    <row r="113" spans="1:130" s="248" customFormat="1" ht="26.25" customHeight="1" x14ac:dyDescent="0.15">
      <c r="A113" s="967"/>
      <c r="B113" s="968"/>
      <c r="C113" s="796" t="s">
        <v>444</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930060</v>
      </c>
      <c r="AB113" s="972"/>
      <c r="AC113" s="972"/>
      <c r="AD113" s="972"/>
      <c r="AE113" s="973"/>
      <c r="AF113" s="974">
        <v>906164</v>
      </c>
      <c r="AG113" s="972"/>
      <c r="AH113" s="972"/>
      <c r="AI113" s="972"/>
      <c r="AJ113" s="973"/>
      <c r="AK113" s="974">
        <v>820805</v>
      </c>
      <c r="AL113" s="972"/>
      <c r="AM113" s="972"/>
      <c r="AN113" s="972"/>
      <c r="AO113" s="973"/>
      <c r="AP113" s="975">
        <v>11.2</v>
      </c>
      <c r="AQ113" s="976"/>
      <c r="AR113" s="976"/>
      <c r="AS113" s="976"/>
      <c r="AT113" s="977"/>
      <c r="AU113" s="985"/>
      <c r="AV113" s="986"/>
      <c r="AW113" s="986"/>
      <c r="AX113" s="986"/>
      <c r="AY113" s="986"/>
      <c r="AZ113" s="861" t="s">
        <v>445</v>
      </c>
      <c r="BA113" s="796"/>
      <c r="BB113" s="796"/>
      <c r="BC113" s="796"/>
      <c r="BD113" s="796"/>
      <c r="BE113" s="796"/>
      <c r="BF113" s="796"/>
      <c r="BG113" s="796"/>
      <c r="BH113" s="796"/>
      <c r="BI113" s="796"/>
      <c r="BJ113" s="796"/>
      <c r="BK113" s="796"/>
      <c r="BL113" s="796"/>
      <c r="BM113" s="796"/>
      <c r="BN113" s="796"/>
      <c r="BO113" s="796"/>
      <c r="BP113" s="797"/>
      <c r="BQ113" s="862">
        <v>710174</v>
      </c>
      <c r="BR113" s="863"/>
      <c r="BS113" s="863"/>
      <c r="BT113" s="863"/>
      <c r="BU113" s="863"/>
      <c r="BV113" s="863">
        <v>648382</v>
      </c>
      <c r="BW113" s="863"/>
      <c r="BX113" s="863"/>
      <c r="BY113" s="863"/>
      <c r="BZ113" s="863"/>
      <c r="CA113" s="863">
        <v>587652</v>
      </c>
      <c r="CB113" s="863"/>
      <c r="CC113" s="863"/>
      <c r="CD113" s="863"/>
      <c r="CE113" s="863"/>
      <c r="CF113" s="924">
        <v>8</v>
      </c>
      <c r="CG113" s="925"/>
      <c r="CH113" s="925"/>
      <c r="CI113" s="925"/>
      <c r="CJ113" s="925"/>
      <c r="CK113" s="980"/>
      <c r="CL113" s="867"/>
      <c r="CM113" s="870" t="s">
        <v>446</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137</v>
      </c>
      <c r="DH113" s="826"/>
      <c r="DI113" s="826"/>
      <c r="DJ113" s="826"/>
      <c r="DK113" s="827"/>
      <c r="DL113" s="828" t="s">
        <v>137</v>
      </c>
      <c r="DM113" s="826"/>
      <c r="DN113" s="826"/>
      <c r="DO113" s="826"/>
      <c r="DP113" s="827"/>
      <c r="DQ113" s="828" t="s">
        <v>407</v>
      </c>
      <c r="DR113" s="826"/>
      <c r="DS113" s="826"/>
      <c r="DT113" s="826"/>
      <c r="DU113" s="827"/>
      <c r="DV113" s="873" t="s">
        <v>137</v>
      </c>
      <c r="DW113" s="874"/>
      <c r="DX113" s="874"/>
      <c r="DY113" s="874"/>
      <c r="DZ113" s="875"/>
    </row>
    <row r="114" spans="1:130" s="248" customFormat="1" ht="26.25" customHeight="1" x14ac:dyDescent="0.15">
      <c r="A114" s="967"/>
      <c r="B114" s="968"/>
      <c r="C114" s="796" t="s">
        <v>447</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v>99203</v>
      </c>
      <c r="AB114" s="826"/>
      <c r="AC114" s="826"/>
      <c r="AD114" s="826"/>
      <c r="AE114" s="827"/>
      <c r="AF114" s="828">
        <v>110129</v>
      </c>
      <c r="AG114" s="826"/>
      <c r="AH114" s="826"/>
      <c r="AI114" s="826"/>
      <c r="AJ114" s="827"/>
      <c r="AK114" s="828">
        <v>96116</v>
      </c>
      <c r="AL114" s="826"/>
      <c r="AM114" s="826"/>
      <c r="AN114" s="826"/>
      <c r="AO114" s="827"/>
      <c r="AP114" s="873">
        <v>1.3</v>
      </c>
      <c r="AQ114" s="874"/>
      <c r="AR114" s="874"/>
      <c r="AS114" s="874"/>
      <c r="AT114" s="875"/>
      <c r="AU114" s="985"/>
      <c r="AV114" s="986"/>
      <c r="AW114" s="986"/>
      <c r="AX114" s="986"/>
      <c r="AY114" s="986"/>
      <c r="AZ114" s="861" t="s">
        <v>448</v>
      </c>
      <c r="BA114" s="796"/>
      <c r="BB114" s="796"/>
      <c r="BC114" s="796"/>
      <c r="BD114" s="796"/>
      <c r="BE114" s="796"/>
      <c r="BF114" s="796"/>
      <c r="BG114" s="796"/>
      <c r="BH114" s="796"/>
      <c r="BI114" s="796"/>
      <c r="BJ114" s="796"/>
      <c r="BK114" s="796"/>
      <c r="BL114" s="796"/>
      <c r="BM114" s="796"/>
      <c r="BN114" s="796"/>
      <c r="BO114" s="796"/>
      <c r="BP114" s="797"/>
      <c r="BQ114" s="862">
        <v>1824586</v>
      </c>
      <c r="BR114" s="863"/>
      <c r="BS114" s="863"/>
      <c r="BT114" s="863"/>
      <c r="BU114" s="863"/>
      <c r="BV114" s="863">
        <v>1737281</v>
      </c>
      <c r="BW114" s="863"/>
      <c r="BX114" s="863"/>
      <c r="BY114" s="863"/>
      <c r="BZ114" s="863"/>
      <c r="CA114" s="863">
        <v>1615381</v>
      </c>
      <c r="CB114" s="863"/>
      <c r="CC114" s="863"/>
      <c r="CD114" s="863"/>
      <c r="CE114" s="863"/>
      <c r="CF114" s="924">
        <v>22.1</v>
      </c>
      <c r="CG114" s="925"/>
      <c r="CH114" s="925"/>
      <c r="CI114" s="925"/>
      <c r="CJ114" s="925"/>
      <c r="CK114" s="980"/>
      <c r="CL114" s="867"/>
      <c r="CM114" s="870" t="s">
        <v>449</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434</v>
      </c>
      <c r="DH114" s="826"/>
      <c r="DI114" s="826"/>
      <c r="DJ114" s="826"/>
      <c r="DK114" s="827"/>
      <c r="DL114" s="828" t="s">
        <v>434</v>
      </c>
      <c r="DM114" s="826"/>
      <c r="DN114" s="826"/>
      <c r="DO114" s="826"/>
      <c r="DP114" s="827"/>
      <c r="DQ114" s="828" t="s">
        <v>137</v>
      </c>
      <c r="DR114" s="826"/>
      <c r="DS114" s="826"/>
      <c r="DT114" s="826"/>
      <c r="DU114" s="827"/>
      <c r="DV114" s="873" t="s">
        <v>137</v>
      </c>
      <c r="DW114" s="874"/>
      <c r="DX114" s="874"/>
      <c r="DY114" s="874"/>
      <c r="DZ114" s="875"/>
    </row>
    <row r="115" spans="1:130" s="248" customFormat="1" ht="26.25" customHeight="1" x14ac:dyDescent="0.15">
      <c r="A115" s="967"/>
      <c r="B115" s="968"/>
      <c r="C115" s="796" t="s">
        <v>450</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v>103348</v>
      </c>
      <c r="AB115" s="972"/>
      <c r="AC115" s="972"/>
      <c r="AD115" s="972"/>
      <c r="AE115" s="973"/>
      <c r="AF115" s="974">
        <v>100429</v>
      </c>
      <c r="AG115" s="972"/>
      <c r="AH115" s="972"/>
      <c r="AI115" s="972"/>
      <c r="AJ115" s="973"/>
      <c r="AK115" s="974">
        <v>94565</v>
      </c>
      <c r="AL115" s="972"/>
      <c r="AM115" s="972"/>
      <c r="AN115" s="972"/>
      <c r="AO115" s="973"/>
      <c r="AP115" s="975">
        <v>1.3</v>
      </c>
      <c r="AQ115" s="976"/>
      <c r="AR115" s="976"/>
      <c r="AS115" s="976"/>
      <c r="AT115" s="977"/>
      <c r="AU115" s="985"/>
      <c r="AV115" s="986"/>
      <c r="AW115" s="986"/>
      <c r="AX115" s="986"/>
      <c r="AY115" s="986"/>
      <c r="AZ115" s="861" t="s">
        <v>451</v>
      </c>
      <c r="BA115" s="796"/>
      <c r="BB115" s="796"/>
      <c r="BC115" s="796"/>
      <c r="BD115" s="796"/>
      <c r="BE115" s="796"/>
      <c r="BF115" s="796"/>
      <c r="BG115" s="796"/>
      <c r="BH115" s="796"/>
      <c r="BI115" s="796"/>
      <c r="BJ115" s="796"/>
      <c r="BK115" s="796"/>
      <c r="BL115" s="796"/>
      <c r="BM115" s="796"/>
      <c r="BN115" s="796"/>
      <c r="BO115" s="796"/>
      <c r="BP115" s="797"/>
      <c r="BQ115" s="862">
        <v>85823</v>
      </c>
      <c r="BR115" s="863"/>
      <c r="BS115" s="863"/>
      <c r="BT115" s="863"/>
      <c r="BU115" s="863"/>
      <c r="BV115" s="863" t="s">
        <v>438</v>
      </c>
      <c r="BW115" s="863"/>
      <c r="BX115" s="863"/>
      <c r="BY115" s="863"/>
      <c r="BZ115" s="863"/>
      <c r="CA115" s="863" t="s">
        <v>137</v>
      </c>
      <c r="CB115" s="863"/>
      <c r="CC115" s="863"/>
      <c r="CD115" s="863"/>
      <c r="CE115" s="863"/>
      <c r="CF115" s="924" t="s">
        <v>438</v>
      </c>
      <c r="CG115" s="925"/>
      <c r="CH115" s="925"/>
      <c r="CI115" s="925"/>
      <c r="CJ115" s="925"/>
      <c r="CK115" s="980"/>
      <c r="CL115" s="867"/>
      <c r="CM115" s="861" t="s">
        <v>452</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v>2558154</v>
      </c>
      <c r="DH115" s="826"/>
      <c r="DI115" s="826"/>
      <c r="DJ115" s="826"/>
      <c r="DK115" s="827"/>
      <c r="DL115" s="828">
        <v>2460067</v>
      </c>
      <c r="DM115" s="826"/>
      <c r="DN115" s="826"/>
      <c r="DO115" s="826"/>
      <c r="DP115" s="827"/>
      <c r="DQ115" s="828">
        <v>2361981</v>
      </c>
      <c r="DR115" s="826"/>
      <c r="DS115" s="826"/>
      <c r="DT115" s="826"/>
      <c r="DU115" s="827"/>
      <c r="DV115" s="873">
        <v>32.299999999999997</v>
      </c>
      <c r="DW115" s="874"/>
      <c r="DX115" s="874"/>
      <c r="DY115" s="874"/>
      <c r="DZ115" s="875"/>
    </row>
    <row r="116" spans="1:130" s="248" customFormat="1" ht="26.25" customHeight="1" x14ac:dyDescent="0.15">
      <c r="A116" s="969"/>
      <c r="B116" s="970"/>
      <c r="C116" s="929" t="s">
        <v>453</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v>800</v>
      </c>
      <c r="AB116" s="826"/>
      <c r="AC116" s="826"/>
      <c r="AD116" s="826"/>
      <c r="AE116" s="827"/>
      <c r="AF116" s="828">
        <v>780</v>
      </c>
      <c r="AG116" s="826"/>
      <c r="AH116" s="826"/>
      <c r="AI116" s="826"/>
      <c r="AJ116" s="827"/>
      <c r="AK116" s="828">
        <v>442</v>
      </c>
      <c r="AL116" s="826"/>
      <c r="AM116" s="826"/>
      <c r="AN116" s="826"/>
      <c r="AO116" s="827"/>
      <c r="AP116" s="873">
        <v>0</v>
      </c>
      <c r="AQ116" s="874"/>
      <c r="AR116" s="874"/>
      <c r="AS116" s="874"/>
      <c r="AT116" s="875"/>
      <c r="AU116" s="985"/>
      <c r="AV116" s="986"/>
      <c r="AW116" s="986"/>
      <c r="AX116" s="986"/>
      <c r="AY116" s="986"/>
      <c r="AZ116" s="912" t="s">
        <v>454</v>
      </c>
      <c r="BA116" s="913"/>
      <c r="BB116" s="913"/>
      <c r="BC116" s="913"/>
      <c r="BD116" s="913"/>
      <c r="BE116" s="913"/>
      <c r="BF116" s="913"/>
      <c r="BG116" s="913"/>
      <c r="BH116" s="913"/>
      <c r="BI116" s="913"/>
      <c r="BJ116" s="913"/>
      <c r="BK116" s="913"/>
      <c r="BL116" s="913"/>
      <c r="BM116" s="913"/>
      <c r="BN116" s="913"/>
      <c r="BO116" s="913"/>
      <c r="BP116" s="914"/>
      <c r="BQ116" s="862" t="s">
        <v>434</v>
      </c>
      <c r="BR116" s="863"/>
      <c r="BS116" s="863"/>
      <c r="BT116" s="863"/>
      <c r="BU116" s="863"/>
      <c r="BV116" s="863" t="s">
        <v>137</v>
      </c>
      <c r="BW116" s="863"/>
      <c r="BX116" s="863"/>
      <c r="BY116" s="863"/>
      <c r="BZ116" s="863"/>
      <c r="CA116" s="863" t="s">
        <v>137</v>
      </c>
      <c r="CB116" s="863"/>
      <c r="CC116" s="863"/>
      <c r="CD116" s="863"/>
      <c r="CE116" s="863"/>
      <c r="CF116" s="924" t="s">
        <v>438</v>
      </c>
      <c r="CG116" s="925"/>
      <c r="CH116" s="925"/>
      <c r="CI116" s="925"/>
      <c r="CJ116" s="925"/>
      <c r="CK116" s="980"/>
      <c r="CL116" s="867"/>
      <c r="CM116" s="870" t="s">
        <v>455</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v>242706</v>
      </c>
      <c r="DH116" s="826"/>
      <c r="DI116" s="826"/>
      <c r="DJ116" s="826"/>
      <c r="DK116" s="827"/>
      <c r="DL116" s="828">
        <v>189046</v>
      </c>
      <c r="DM116" s="826"/>
      <c r="DN116" s="826"/>
      <c r="DO116" s="826"/>
      <c r="DP116" s="827"/>
      <c r="DQ116" s="828">
        <v>140149</v>
      </c>
      <c r="DR116" s="826"/>
      <c r="DS116" s="826"/>
      <c r="DT116" s="826"/>
      <c r="DU116" s="827"/>
      <c r="DV116" s="873">
        <v>1.9</v>
      </c>
      <c r="DW116" s="874"/>
      <c r="DX116" s="874"/>
      <c r="DY116" s="874"/>
      <c r="DZ116" s="875"/>
    </row>
    <row r="117" spans="1:130" s="248" customFormat="1" ht="26.25" customHeight="1" x14ac:dyDescent="0.15">
      <c r="A117" s="950" t="s">
        <v>186</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456</v>
      </c>
      <c r="Z117" s="952"/>
      <c r="AA117" s="957">
        <v>2471321</v>
      </c>
      <c r="AB117" s="958"/>
      <c r="AC117" s="958"/>
      <c r="AD117" s="958"/>
      <c r="AE117" s="959"/>
      <c r="AF117" s="960">
        <v>2491731</v>
      </c>
      <c r="AG117" s="958"/>
      <c r="AH117" s="958"/>
      <c r="AI117" s="958"/>
      <c r="AJ117" s="959"/>
      <c r="AK117" s="960">
        <v>2423367</v>
      </c>
      <c r="AL117" s="958"/>
      <c r="AM117" s="958"/>
      <c r="AN117" s="958"/>
      <c r="AO117" s="959"/>
      <c r="AP117" s="961"/>
      <c r="AQ117" s="962"/>
      <c r="AR117" s="962"/>
      <c r="AS117" s="962"/>
      <c r="AT117" s="963"/>
      <c r="AU117" s="985"/>
      <c r="AV117" s="986"/>
      <c r="AW117" s="986"/>
      <c r="AX117" s="986"/>
      <c r="AY117" s="986"/>
      <c r="AZ117" s="912" t="s">
        <v>457</v>
      </c>
      <c r="BA117" s="913"/>
      <c r="BB117" s="913"/>
      <c r="BC117" s="913"/>
      <c r="BD117" s="913"/>
      <c r="BE117" s="913"/>
      <c r="BF117" s="913"/>
      <c r="BG117" s="913"/>
      <c r="BH117" s="913"/>
      <c r="BI117" s="913"/>
      <c r="BJ117" s="913"/>
      <c r="BK117" s="913"/>
      <c r="BL117" s="913"/>
      <c r="BM117" s="913"/>
      <c r="BN117" s="913"/>
      <c r="BO117" s="913"/>
      <c r="BP117" s="914"/>
      <c r="BQ117" s="862" t="s">
        <v>137</v>
      </c>
      <c r="BR117" s="863"/>
      <c r="BS117" s="863"/>
      <c r="BT117" s="863"/>
      <c r="BU117" s="863"/>
      <c r="BV117" s="863" t="s">
        <v>137</v>
      </c>
      <c r="BW117" s="863"/>
      <c r="BX117" s="863"/>
      <c r="BY117" s="863"/>
      <c r="BZ117" s="863"/>
      <c r="CA117" s="863" t="s">
        <v>434</v>
      </c>
      <c r="CB117" s="863"/>
      <c r="CC117" s="863"/>
      <c r="CD117" s="863"/>
      <c r="CE117" s="863"/>
      <c r="CF117" s="924" t="s">
        <v>137</v>
      </c>
      <c r="CG117" s="925"/>
      <c r="CH117" s="925"/>
      <c r="CI117" s="925"/>
      <c r="CJ117" s="925"/>
      <c r="CK117" s="980"/>
      <c r="CL117" s="867"/>
      <c r="CM117" s="870" t="s">
        <v>458</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137</v>
      </c>
      <c r="DH117" s="826"/>
      <c r="DI117" s="826"/>
      <c r="DJ117" s="826"/>
      <c r="DK117" s="827"/>
      <c r="DL117" s="828" t="s">
        <v>443</v>
      </c>
      <c r="DM117" s="826"/>
      <c r="DN117" s="826"/>
      <c r="DO117" s="826"/>
      <c r="DP117" s="827"/>
      <c r="DQ117" s="828" t="s">
        <v>443</v>
      </c>
      <c r="DR117" s="826"/>
      <c r="DS117" s="826"/>
      <c r="DT117" s="826"/>
      <c r="DU117" s="827"/>
      <c r="DV117" s="873" t="s">
        <v>443</v>
      </c>
      <c r="DW117" s="874"/>
      <c r="DX117" s="874"/>
      <c r="DY117" s="874"/>
      <c r="DZ117" s="875"/>
    </row>
    <row r="118" spans="1:130" s="248" customFormat="1" ht="26.25" customHeight="1" x14ac:dyDescent="0.15">
      <c r="A118" s="950" t="s">
        <v>429</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426</v>
      </c>
      <c r="AB118" s="951"/>
      <c r="AC118" s="951"/>
      <c r="AD118" s="951"/>
      <c r="AE118" s="952"/>
      <c r="AF118" s="953" t="s">
        <v>427</v>
      </c>
      <c r="AG118" s="951"/>
      <c r="AH118" s="951"/>
      <c r="AI118" s="951"/>
      <c r="AJ118" s="952"/>
      <c r="AK118" s="953" t="s">
        <v>304</v>
      </c>
      <c r="AL118" s="951"/>
      <c r="AM118" s="951"/>
      <c r="AN118" s="951"/>
      <c r="AO118" s="952"/>
      <c r="AP118" s="954" t="s">
        <v>428</v>
      </c>
      <c r="AQ118" s="955"/>
      <c r="AR118" s="955"/>
      <c r="AS118" s="955"/>
      <c r="AT118" s="956"/>
      <c r="AU118" s="985"/>
      <c r="AV118" s="986"/>
      <c r="AW118" s="986"/>
      <c r="AX118" s="986"/>
      <c r="AY118" s="986"/>
      <c r="AZ118" s="928" t="s">
        <v>459</v>
      </c>
      <c r="BA118" s="929"/>
      <c r="BB118" s="929"/>
      <c r="BC118" s="929"/>
      <c r="BD118" s="929"/>
      <c r="BE118" s="929"/>
      <c r="BF118" s="929"/>
      <c r="BG118" s="929"/>
      <c r="BH118" s="929"/>
      <c r="BI118" s="929"/>
      <c r="BJ118" s="929"/>
      <c r="BK118" s="929"/>
      <c r="BL118" s="929"/>
      <c r="BM118" s="929"/>
      <c r="BN118" s="929"/>
      <c r="BO118" s="929"/>
      <c r="BP118" s="930"/>
      <c r="BQ118" s="931" t="s">
        <v>137</v>
      </c>
      <c r="BR118" s="894"/>
      <c r="BS118" s="894"/>
      <c r="BT118" s="894"/>
      <c r="BU118" s="894"/>
      <c r="BV118" s="894" t="s">
        <v>137</v>
      </c>
      <c r="BW118" s="894"/>
      <c r="BX118" s="894"/>
      <c r="BY118" s="894"/>
      <c r="BZ118" s="894"/>
      <c r="CA118" s="894" t="s">
        <v>137</v>
      </c>
      <c r="CB118" s="894"/>
      <c r="CC118" s="894"/>
      <c r="CD118" s="894"/>
      <c r="CE118" s="894"/>
      <c r="CF118" s="924" t="s">
        <v>438</v>
      </c>
      <c r="CG118" s="925"/>
      <c r="CH118" s="925"/>
      <c r="CI118" s="925"/>
      <c r="CJ118" s="925"/>
      <c r="CK118" s="980"/>
      <c r="CL118" s="867"/>
      <c r="CM118" s="870" t="s">
        <v>460</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407</v>
      </c>
      <c r="DH118" s="826"/>
      <c r="DI118" s="826"/>
      <c r="DJ118" s="826"/>
      <c r="DK118" s="827"/>
      <c r="DL118" s="828" t="s">
        <v>407</v>
      </c>
      <c r="DM118" s="826"/>
      <c r="DN118" s="826"/>
      <c r="DO118" s="826"/>
      <c r="DP118" s="827"/>
      <c r="DQ118" s="828" t="s">
        <v>137</v>
      </c>
      <c r="DR118" s="826"/>
      <c r="DS118" s="826"/>
      <c r="DT118" s="826"/>
      <c r="DU118" s="827"/>
      <c r="DV118" s="873" t="s">
        <v>407</v>
      </c>
      <c r="DW118" s="874"/>
      <c r="DX118" s="874"/>
      <c r="DY118" s="874"/>
      <c r="DZ118" s="875"/>
    </row>
    <row r="119" spans="1:130" s="248" customFormat="1" ht="26.25" customHeight="1" x14ac:dyDescent="0.15">
      <c r="A119" s="864" t="s">
        <v>432</v>
      </c>
      <c r="B119" s="865"/>
      <c r="C119" s="940" t="s">
        <v>433</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t="s">
        <v>434</v>
      </c>
      <c r="AB119" s="944"/>
      <c r="AC119" s="944"/>
      <c r="AD119" s="944"/>
      <c r="AE119" s="945"/>
      <c r="AF119" s="946" t="s">
        <v>137</v>
      </c>
      <c r="AG119" s="944"/>
      <c r="AH119" s="944"/>
      <c r="AI119" s="944"/>
      <c r="AJ119" s="945"/>
      <c r="AK119" s="946" t="s">
        <v>407</v>
      </c>
      <c r="AL119" s="944"/>
      <c r="AM119" s="944"/>
      <c r="AN119" s="944"/>
      <c r="AO119" s="945"/>
      <c r="AP119" s="947" t="s">
        <v>443</v>
      </c>
      <c r="AQ119" s="948"/>
      <c r="AR119" s="948"/>
      <c r="AS119" s="948"/>
      <c r="AT119" s="949"/>
      <c r="AU119" s="987"/>
      <c r="AV119" s="988"/>
      <c r="AW119" s="988"/>
      <c r="AX119" s="988"/>
      <c r="AY119" s="988"/>
      <c r="AZ119" s="279" t="s">
        <v>186</v>
      </c>
      <c r="BA119" s="279"/>
      <c r="BB119" s="279"/>
      <c r="BC119" s="279"/>
      <c r="BD119" s="279"/>
      <c r="BE119" s="279"/>
      <c r="BF119" s="279"/>
      <c r="BG119" s="279"/>
      <c r="BH119" s="279"/>
      <c r="BI119" s="279"/>
      <c r="BJ119" s="279"/>
      <c r="BK119" s="279"/>
      <c r="BL119" s="279"/>
      <c r="BM119" s="279"/>
      <c r="BN119" s="279"/>
      <c r="BO119" s="926" t="s">
        <v>461</v>
      </c>
      <c r="BP119" s="927"/>
      <c r="BQ119" s="931">
        <v>33932442</v>
      </c>
      <c r="BR119" s="894"/>
      <c r="BS119" s="894"/>
      <c r="BT119" s="894"/>
      <c r="BU119" s="894"/>
      <c r="BV119" s="894">
        <v>35530673</v>
      </c>
      <c r="BW119" s="894"/>
      <c r="BX119" s="894"/>
      <c r="BY119" s="894"/>
      <c r="BZ119" s="894"/>
      <c r="CA119" s="894">
        <v>36073545</v>
      </c>
      <c r="CB119" s="894"/>
      <c r="CC119" s="894"/>
      <c r="CD119" s="894"/>
      <c r="CE119" s="894"/>
      <c r="CF119" s="792"/>
      <c r="CG119" s="793"/>
      <c r="CH119" s="793"/>
      <c r="CI119" s="793"/>
      <c r="CJ119" s="883"/>
      <c r="CK119" s="981"/>
      <c r="CL119" s="869"/>
      <c r="CM119" s="887" t="s">
        <v>462</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t="s">
        <v>137</v>
      </c>
      <c r="DH119" s="809"/>
      <c r="DI119" s="809"/>
      <c r="DJ119" s="809"/>
      <c r="DK119" s="810"/>
      <c r="DL119" s="811" t="s">
        <v>434</v>
      </c>
      <c r="DM119" s="809"/>
      <c r="DN119" s="809"/>
      <c r="DO119" s="809"/>
      <c r="DP119" s="810"/>
      <c r="DQ119" s="811" t="s">
        <v>137</v>
      </c>
      <c r="DR119" s="809"/>
      <c r="DS119" s="809"/>
      <c r="DT119" s="809"/>
      <c r="DU119" s="810"/>
      <c r="DV119" s="897" t="s">
        <v>407</v>
      </c>
      <c r="DW119" s="898"/>
      <c r="DX119" s="898"/>
      <c r="DY119" s="898"/>
      <c r="DZ119" s="899"/>
    </row>
    <row r="120" spans="1:130" s="248" customFormat="1" ht="26.25" customHeight="1" x14ac:dyDescent="0.15">
      <c r="A120" s="866"/>
      <c r="B120" s="867"/>
      <c r="C120" s="870" t="s">
        <v>437</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137</v>
      </c>
      <c r="AB120" s="826"/>
      <c r="AC120" s="826"/>
      <c r="AD120" s="826"/>
      <c r="AE120" s="827"/>
      <c r="AF120" s="828" t="s">
        <v>434</v>
      </c>
      <c r="AG120" s="826"/>
      <c r="AH120" s="826"/>
      <c r="AI120" s="826"/>
      <c r="AJ120" s="827"/>
      <c r="AK120" s="828" t="s">
        <v>434</v>
      </c>
      <c r="AL120" s="826"/>
      <c r="AM120" s="826"/>
      <c r="AN120" s="826"/>
      <c r="AO120" s="827"/>
      <c r="AP120" s="873" t="s">
        <v>137</v>
      </c>
      <c r="AQ120" s="874"/>
      <c r="AR120" s="874"/>
      <c r="AS120" s="874"/>
      <c r="AT120" s="875"/>
      <c r="AU120" s="932" t="s">
        <v>463</v>
      </c>
      <c r="AV120" s="933"/>
      <c r="AW120" s="933"/>
      <c r="AX120" s="933"/>
      <c r="AY120" s="934"/>
      <c r="AZ120" s="909" t="s">
        <v>464</v>
      </c>
      <c r="BA120" s="854"/>
      <c r="BB120" s="854"/>
      <c r="BC120" s="854"/>
      <c r="BD120" s="854"/>
      <c r="BE120" s="854"/>
      <c r="BF120" s="854"/>
      <c r="BG120" s="854"/>
      <c r="BH120" s="854"/>
      <c r="BI120" s="854"/>
      <c r="BJ120" s="854"/>
      <c r="BK120" s="854"/>
      <c r="BL120" s="854"/>
      <c r="BM120" s="854"/>
      <c r="BN120" s="854"/>
      <c r="BO120" s="854"/>
      <c r="BP120" s="855"/>
      <c r="BQ120" s="910">
        <v>1410526</v>
      </c>
      <c r="BR120" s="891"/>
      <c r="BS120" s="891"/>
      <c r="BT120" s="891"/>
      <c r="BU120" s="891"/>
      <c r="BV120" s="891">
        <v>1053895</v>
      </c>
      <c r="BW120" s="891"/>
      <c r="BX120" s="891"/>
      <c r="BY120" s="891"/>
      <c r="BZ120" s="891"/>
      <c r="CA120" s="891">
        <v>976651</v>
      </c>
      <c r="CB120" s="891"/>
      <c r="CC120" s="891"/>
      <c r="CD120" s="891"/>
      <c r="CE120" s="891"/>
      <c r="CF120" s="915">
        <v>13.4</v>
      </c>
      <c r="CG120" s="916"/>
      <c r="CH120" s="916"/>
      <c r="CI120" s="916"/>
      <c r="CJ120" s="916"/>
      <c r="CK120" s="917" t="s">
        <v>465</v>
      </c>
      <c r="CL120" s="901"/>
      <c r="CM120" s="901"/>
      <c r="CN120" s="901"/>
      <c r="CO120" s="902"/>
      <c r="CP120" s="921" t="s">
        <v>466</v>
      </c>
      <c r="CQ120" s="922"/>
      <c r="CR120" s="922"/>
      <c r="CS120" s="922"/>
      <c r="CT120" s="922"/>
      <c r="CU120" s="922"/>
      <c r="CV120" s="922"/>
      <c r="CW120" s="922"/>
      <c r="CX120" s="922"/>
      <c r="CY120" s="922"/>
      <c r="CZ120" s="922"/>
      <c r="DA120" s="922"/>
      <c r="DB120" s="922"/>
      <c r="DC120" s="922"/>
      <c r="DD120" s="922"/>
      <c r="DE120" s="922"/>
      <c r="DF120" s="923"/>
      <c r="DG120" s="910" t="s">
        <v>407</v>
      </c>
      <c r="DH120" s="891"/>
      <c r="DI120" s="891"/>
      <c r="DJ120" s="891"/>
      <c r="DK120" s="891"/>
      <c r="DL120" s="891" t="s">
        <v>137</v>
      </c>
      <c r="DM120" s="891"/>
      <c r="DN120" s="891"/>
      <c r="DO120" s="891"/>
      <c r="DP120" s="891"/>
      <c r="DQ120" s="891">
        <v>11965110</v>
      </c>
      <c r="DR120" s="891"/>
      <c r="DS120" s="891"/>
      <c r="DT120" s="891"/>
      <c r="DU120" s="891"/>
      <c r="DV120" s="892">
        <v>163.9</v>
      </c>
      <c r="DW120" s="892"/>
      <c r="DX120" s="892"/>
      <c r="DY120" s="892"/>
      <c r="DZ120" s="893"/>
    </row>
    <row r="121" spans="1:130" s="248" customFormat="1" ht="26.25" customHeight="1" x14ac:dyDescent="0.15">
      <c r="A121" s="866"/>
      <c r="B121" s="867"/>
      <c r="C121" s="912" t="s">
        <v>467</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t="s">
        <v>137</v>
      </c>
      <c r="AB121" s="826"/>
      <c r="AC121" s="826"/>
      <c r="AD121" s="826"/>
      <c r="AE121" s="827"/>
      <c r="AF121" s="828" t="s">
        <v>137</v>
      </c>
      <c r="AG121" s="826"/>
      <c r="AH121" s="826"/>
      <c r="AI121" s="826"/>
      <c r="AJ121" s="827"/>
      <c r="AK121" s="828" t="s">
        <v>137</v>
      </c>
      <c r="AL121" s="826"/>
      <c r="AM121" s="826"/>
      <c r="AN121" s="826"/>
      <c r="AO121" s="827"/>
      <c r="AP121" s="873" t="s">
        <v>137</v>
      </c>
      <c r="AQ121" s="874"/>
      <c r="AR121" s="874"/>
      <c r="AS121" s="874"/>
      <c r="AT121" s="875"/>
      <c r="AU121" s="935"/>
      <c r="AV121" s="936"/>
      <c r="AW121" s="936"/>
      <c r="AX121" s="936"/>
      <c r="AY121" s="937"/>
      <c r="AZ121" s="861" t="s">
        <v>468</v>
      </c>
      <c r="BA121" s="796"/>
      <c r="BB121" s="796"/>
      <c r="BC121" s="796"/>
      <c r="BD121" s="796"/>
      <c r="BE121" s="796"/>
      <c r="BF121" s="796"/>
      <c r="BG121" s="796"/>
      <c r="BH121" s="796"/>
      <c r="BI121" s="796"/>
      <c r="BJ121" s="796"/>
      <c r="BK121" s="796"/>
      <c r="BL121" s="796"/>
      <c r="BM121" s="796"/>
      <c r="BN121" s="796"/>
      <c r="BO121" s="796"/>
      <c r="BP121" s="797"/>
      <c r="BQ121" s="862">
        <v>2290296</v>
      </c>
      <c r="BR121" s="863"/>
      <c r="BS121" s="863"/>
      <c r="BT121" s="863"/>
      <c r="BU121" s="863"/>
      <c r="BV121" s="863">
        <v>2193623</v>
      </c>
      <c r="BW121" s="863"/>
      <c r="BX121" s="863"/>
      <c r="BY121" s="863"/>
      <c r="BZ121" s="863"/>
      <c r="CA121" s="863">
        <v>2116752</v>
      </c>
      <c r="CB121" s="863"/>
      <c r="CC121" s="863"/>
      <c r="CD121" s="863"/>
      <c r="CE121" s="863"/>
      <c r="CF121" s="924">
        <v>29</v>
      </c>
      <c r="CG121" s="925"/>
      <c r="CH121" s="925"/>
      <c r="CI121" s="925"/>
      <c r="CJ121" s="925"/>
      <c r="CK121" s="918"/>
      <c r="CL121" s="904"/>
      <c r="CM121" s="904"/>
      <c r="CN121" s="904"/>
      <c r="CO121" s="905"/>
      <c r="CP121" s="884" t="s">
        <v>469</v>
      </c>
      <c r="CQ121" s="885"/>
      <c r="CR121" s="885"/>
      <c r="CS121" s="885"/>
      <c r="CT121" s="885"/>
      <c r="CU121" s="885"/>
      <c r="CV121" s="885"/>
      <c r="CW121" s="885"/>
      <c r="CX121" s="885"/>
      <c r="CY121" s="885"/>
      <c r="CZ121" s="885"/>
      <c r="DA121" s="885"/>
      <c r="DB121" s="885"/>
      <c r="DC121" s="885"/>
      <c r="DD121" s="885"/>
      <c r="DE121" s="885"/>
      <c r="DF121" s="886"/>
      <c r="DG121" s="862">
        <v>637177</v>
      </c>
      <c r="DH121" s="863"/>
      <c r="DI121" s="863"/>
      <c r="DJ121" s="863"/>
      <c r="DK121" s="863"/>
      <c r="DL121" s="863">
        <v>730606</v>
      </c>
      <c r="DM121" s="863"/>
      <c r="DN121" s="863"/>
      <c r="DO121" s="863"/>
      <c r="DP121" s="863"/>
      <c r="DQ121" s="863">
        <v>747126</v>
      </c>
      <c r="DR121" s="863"/>
      <c r="DS121" s="863"/>
      <c r="DT121" s="863"/>
      <c r="DU121" s="863"/>
      <c r="DV121" s="840">
        <v>10.199999999999999</v>
      </c>
      <c r="DW121" s="840"/>
      <c r="DX121" s="840"/>
      <c r="DY121" s="840"/>
      <c r="DZ121" s="841"/>
    </row>
    <row r="122" spans="1:130" s="248" customFormat="1" ht="26.25" customHeight="1" x14ac:dyDescent="0.15">
      <c r="A122" s="866"/>
      <c r="B122" s="867"/>
      <c r="C122" s="870" t="s">
        <v>449</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137</v>
      </c>
      <c r="AB122" s="826"/>
      <c r="AC122" s="826"/>
      <c r="AD122" s="826"/>
      <c r="AE122" s="827"/>
      <c r="AF122" s="828" t="s">
        <v>137</v>
      </c>
      <c r="AG122" s="826"/>
      <c r="AH122" s="826"/>
      <c r="AI122" s="826"/>
      <c r="AJ122" s="827"/>
      <c r="AK122" s="828" t="s">
        <v>407</v>
      </c>
      <c r="AL122" s="826"/>
      <c r="AM122" s="826"/>
      <c r="AN122" s="826"/>
      <c r="AO122" s="827"/>
      <c r="AP122" s="873" t="s">
        <v>137</v>
      </c>
      <c r="AQ122" s="874"/>
      <c r="AR122" s="874"/>
      <c r="AS122" s="874"/>
      <c r="AT122" s="875"/>
      <c r="AU122" s="935"/>
      <c r="AV122" s="936"/>
      <c r="AW122" s="936"/>
      <c r="AX122" s="936"/>
      <c r="AY122" s="937"/>
      <c r="AZ122" s="928" t="s">
        <v>470</v>
      </c>
      <c r="BA122" s="929"/>
      <c r="BB122" s="929"/>
      <c r="BC122" s="929"/>
      <c r="BD122" s="929"/>
      <c r="BE122" s="929"/>
      <c r="BF122" s="929"/>
      <c r="BG122" s="929"/>
      <c r="BH122" s="929"/>
      <c r="BI122" s="929"/>
      <c r="BJ122" s="929"/>
      <c r="BK122" s="929"/>
      <c r="BL122" s="929"/>
      <c r="BM122" s="929"/>
      <c r="BN122" s="929"/>
      <c r="BO122" s="929"/>
      <c r="BP122" s="930"/>
      <c r="BQ122" s="931">
        <v>17960124</v>
      </c>
      <c r="BR122" s="894"/>
      <c r="BS122" s="894"/>
      <c r="BT122" s="894"/>
      <c r="BU122" s="894"/>
      <c r="BV122" s="894">
        <v>18704320</v>
      </c>
      <c r="BW122" s="894"/>
      <c r="BX122" s="894"/>
      <c r="BY122" s="894"/>
      <c r="BZ122" s="894"/>
      <c r="CA122" s="894">
        <v>18612847</v>
      </c>
      <c r="CB122" s="894"/>
      <c r="CC122" s="894"/>
      <c r="CD122" s="894"/>
      <c r="CE122" s="894"/>
      <c r="CF122" s="895">
        <v>254.9</v>
      </c>
      <c r="CG122" s="896"/>
      <c r="CH122" s="896"/>
      <c r="CI122" s="896"/>
      <c r="CJ122" s="896"/>
      <c r="CK122" s="918"/>
      <c r="CL122" s="904"/>
      <c r="CM122" s="904"/>
      <c r="CN122" s="904"/>
      <c r="CO122" s="905"/>
      <c r="CP122" s="884" t="s">
        <v>471</v>
      </c>
      <c r="CQ122" s="885"/>
      <c r="CR122" s="885"/>
      <c r="CS122" s="885"/>
      <c r="CT122" s="885"/>
      <c r="CU122" s="885"/>
      <c r="CV122" s="885"/>
      <c r="CW122" s="885"/>
      <c r="CX122" s="885"/>
      <c r="CY122" s="885"/>
      <c r="CZ122" s="885"/>
      <c r="DA122" s="885"/>
      <c r="DB122" s="885"/>
      <c r="DC122" s="885"/>
      <c r="DD122" s="885"/>
      <c r="DE122" s="885"/>
      <c r="DF122" s="886"/>
      <c r="DG122" s="862" t="s">
        <v>137</v>
      </c>
      <c r="DH122" s="863"/>
      <c r="DI122" s="863"/>
      <c r="DJ122" s="863"/>
      <c r="DK122" s="863"/>
      <c r="DL122" s="863" t="s">
        <v>137</v>
      </c>
      <c r="DM122" s="863"/>
      <c r="DN122" s="863"/>
      <c r="DO122" s="863"/>
      <c r="DP122" s="863"/>
      <c r="DQ122" s="863" t="s">
        <v>137</v>
      </c>
      <c r="DR122" s="863"/>
      <c r="DS122" s="863"/>
      <c r="DT122" s="863"/>
      <c r="DU122" s="863"/>
      <c r="DV122" s="840" t="s">
        <v>137</v>
      </c>
      <c r="DW122" s="840"/>
      <c r="DX122" s="840"/>
      <c r="DY122" s="840"/>
      <c r="DZ122" s="841"/>
    </row>
    <row r="123" spans="1:130" s="248" customFormat="1" ht="26.25" customHeight="1" x14ac:dyDescent="0.15">
      <c r="A123" s="866"/>
      <c r="B123" s="867"/>
      <c r="C123" s="870" t="s">
        <v>455</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t="s">
        <v>407</v>
      </c>
      <c r="AB123" s="826"/>
      <c r="AC123" s="826"/>
      <c r="AD123" s="826"/>
      <c r="AE123" s="827"/>
      <c r="AF123" s="828" t="s">
        <v>407</v>
      </c>
      <c r="AG123" s="826"/>
      <c r="AH123" s="826"/>
      <c r="AI123" s="826"/>
      <c r="AJ123" s="827"/>
      <c r="AK123" s="828" t="s">
        <v>137</v>
      </c>
      <c r="AL123" s="826"/>
      <c r="AM123" s="826"/>
      <c r="AN123" s="826"/>
      <c r="AO123" s="827"/>
      <c r="AP123" s="873" t="s">
        <v>137</v>
      </c>
      <c r="AQ123" s="874"/>
      <c r="AR123" s="874"/>
      <c r="AS123" s="874"/>
      <c r="AT123" s="875"/>
      <c r="AU123" s="938"/>
      <c r="AV123" s="939"/>
      <c r="AW123" s="939"/>
      <c r="AX123" s="939"/>
      <c r="AY123" s="939"/>
      <c r="AZ123" s="279" t="s">
        <v>186</v>
      </c>
      <c r="BA123" s="279"/>
      <c r="BB123" s="279"/>
      <c r="BC123" s="279"/>
      <c r="BD123" s="279"/>
      <c r="BE123" s="279"/>
      <c r="BF123" s="279"/>
      <c r="BG123" s="279"/>
      <c r="BH123" s="279"/>
      <c r="BI123" s="279"/>
      <c r="BJ123" s="279"/>
      <c r="BK123" s="279"/>
      <c r="BL123" s="279"/>
      <c r="BM123" s="279"/>
      <c r="BN123" s="279"/>
      <c r="BO123" s="926" t="s">
        <v>472</v>
      </c>
      <c r="BP123" s="927"/>
      <c r="BQ123" s="881">
        <v>21660946</v>
      </c>
      <c r="BR123" s="882"/>
      <c r="BS123" s="882"/>
      <c r="BT123" s="882"/>
      <c r="BU123" s="882"/>
      <c r="BV123" s="882">
        <v>21951838</v>
      </c>
      <c r="BW123" s="882"/>
      <c r="BX123" s="882"/>
      <c r="BY123" s="882"/>
      <c r="BZ123" s="882"/>
      <c r="CA123" s="882">
        <v>21706250</v>
      </c>
      <c r="CB123" s="882"/>
      <c r="CC123" s="882"/>
      <c r="CD123" s="882"/>
      <c r="CE123" s="882"/>
      <c r="CF123" s="792"/>
      <c r="CG123" s="793"/>
      <c r="CH123" s="793"/>
      <c r="CI123" s="793"/>
      <c r="CJ123" s="883"/>
      <c r="CK123" s="918"/>
      <c r="CL123" s="904"/>
      <c r="CM123" s="904"/>
      <c r="CN123" s="904"/>
      <c r="CO123" s="905"/>
      <c r="CP123" s="884" t="s">
        <v>401</v>
      </c>
      <c r="CQ123" s="885"/>
      <c r="CR123" s="885"/>
      <c r="CS123" s="885"/>
      <c r="CT123" s="885"/>
      <c r="CU123" s="885"/>
      <c r="CV123" s="885"/>
      <c r="CW123" s="885"/>
      <c r="CX123" s="885"/>
      <c r="CY123" s="885"/>
      <c r="CZ123" s="885"/>
      <c r="DA123" s="885"/>
      <c r="DB123" s="885"/>
      <c r="DC123" s="885"/>
      <c r="DD123" s="885"/>
      <c r="DE123" s="885"/>
      <c r="DF123" s="886"/>
      <c r="DG123" s="825" t="s">
        <v>137</v>
      </c>
      <c r="DH123" s="826"/>
      <c r="DI123" s="826"/>
      <c r="DJ123" s="826"/>
      <c r="DK123" s="827"/>
      <c r="DL123" s="828" t="s">
        <v>137</v>
      </c>
      <c r="DM123" s="826"/>
      <c r="DN123" s="826"/>
      <c r="DO123" s="826"/>
      <c r="DP123" s="827"/>
      <c r="DQ123" s="828" t="s">
        <v>137</v>
      </c>
      <c r="DR123" s="826"/>
      <c r="DS123" s="826"/>
      <c r="DT123" s="826"/>
      <c r="DU123" s="827"/>
      <c r="DV123" s="873" t="s">
        <v>137</v>
      </c>
      <c r="DW123" s="874"/>
      <c r="DX123" s="874"/>
      <c r="DY123" s="874"/>
      <c r="DZ123" s="875"/>
    </row>
    <row r="124" spans="1:130" s="248" customFormat="1" ht="26.25" customHeight="1" thickBot="1" x14ac:dyDescent="0.2">
      <c r="A124" s="866"/>
      <c r="B124" s="867"/>
      <c r="C124" s="870" t="s">
        <v>458</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137</v>
      </c>
      <c r="AB124" s="826"/>
      <c r="AC124" s="826"/>
      <c r="AD124" s="826"/>
      <c r="AE124" s="827"/>
      <c r="AF124" s="828" t="s">
        <v>137</v>
      </c>
      <c r="AG124" s="826"/>
      <c r="AH124" s="826"/>
      <c r="AI124" s="826"/>
      <c r="AJ124" s="827"/>
      <c r="AK124" s="828" t="s">
        <v>137</v>
      </c>
      <c r="AL124" s="826"/>
      <c r="AM124" s="826"/>
      <c r="AN124" s="826"/>
      <c r="AO124" s="827"/>
      <c r="AP124" s="873" t="s">
        <v>137</v>
      </c>
      <c r="AQ124" s="874"/>
      <c r="AR124" s="874"/>
      <c r="AS124" s="874"/>
      <c r="AT124" s="875"/>
      <c r="AU124" s="876" t="s">
        <v>473</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v>174.4</v>
      </c>
      <c r="BR124" s="880"/>
      <c r="BS124" s="880"/>
      <c r="BT124" s="880"/>
      <c r="BU124" s="880"/>
      <c r="BV124" s="880">
        <v>192.6</v>
      </c>
      <c r="BW124" s="880"/>
      <c r="BX124" s="880"/>
      <c r="BY124" s="880"/>
      <c r="BZ124" s="880"/>
      <c r="CA124" s="880">
        <v>196.7</v>
      </c>
      <c r="CB124" s="880"/>
      <c r="CC124" s="880"/>
      <c r="CD124" s="880"/>
      <c r="CE124" s="880"/>
      <c r="CF124" s="770"/>
      <c r="CG124" s="771"/>
      <c r="CH124" s="771"/>
      <c r="CI124" s="771"/>
      <c r="CJ124" s="911"/>
      <c r="CK124" s="919"/>
      <c r="CL124" s="919"/>
      <c r="CM124" s="919"/>
      <c r="CN124" s="919"/>
      <c r="CO124" s="920"/>
      <c r="CP124" s="884" t="s">
        <v>474</v>
      </c>
      <c r="CQ124" s="885"/>
      <c r="CR124" s="885"/>
      <c r="CS124" s="885"/>
      <c r="CT124" s="885"/>
      <c r="CU124" s="885"/>
      <c r="CV124" s="885"/>
      <c r="CW124" s="885"/>
      <c r="CX124" s="885"/>
      <c r="CY124" s="885"/>
      <c r="CZ124" s="885"/>
      <c r="DA124" s="885"/>
      <c r="DB124" s="885"/>
      <c r="DC124" s="885"/>
      <c r="DD124" s="885"/>
      <c r="DE124" s="885"/>
      <c r="DF124" s="886"/>
      <c r="DG124" s="808">
        <v>11772611</v>
      </c>
      <c r="DH124" s="809"/>
      <c r="DI124" s="809"/>
      <c r="DJ124" s="809"/>
      <c r="DK124" s="810"/>
      <c r="DL124" s="811">
        <v>11764837</v>
      </c>
      <c r="DM124" s="809"/>
      <c r="DN124" s="809"/>
      <c r="DO124" s="809"/>
      <c r="DP124" s="810"/>
      <c r="DQ124" s="811" t="s">
        <v>137</v>
      </c>
      <c r="DR124" s="809"/>
      <c r="DS124" s="809"/>
      <c r="DT124" s="809"/>
      <c r="DU124" s="810"/>
      <c r="DV124" s="897" t="s">
        <v>137</v>
      </c>
      <c r="DW124" s="898"/>
      <c r="DX124" s="898"/>
      <c r="DY124" s="898"/>
      <c r="DZ124" s="899"/>
    </row>
    <row r="125" spans="1:130" s="248" customFormat="1" ht="26.25" customHeight="1" x14ac:dyDescent="0.15">
      <c r="A125" s="866"/>
      <c r="B125" s="867"/>
      <c r="C125" s="870" t="s">
        <v>460</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137</v>
      </c>
      <c r="AB125" s="826"/>
      <c r="AC125" s="826"/>
      <c r="AD125" s="826"/>
      <c r="AE125" s="827"/>
      <c r="AF125" s="828" t="s">
        <v>137</v>
      </c>
      <c r="AG125" s="826"/>
      <c r="AH125" s="826"/>
      <c r="AI125" s="826"/>
      <c r="AJ125" s="827"/>
      <c r="AK125" s="828" t="s">
        <v>137</v>
      </c>
      <c r="AL125" s="826"/>
      <c r="AM125" s="826"/>
      <c r="AN125" s="826"/>
      <c r="AO125" s="827"/>
      <c r="AP125" s="873" t="s">
        <v>137</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475</v>
      </c>
      <c r="CL125" s="901"/>
      <c r="CM125" s="901"/>
      <c r="CN125" s="901"/>
      <c r="CO125" s="902"/>
      <c r="CP125" s="909" t="s">
        <v>476</v>
      </c>
      <c r="CQ125" s="854"/>
      <c r="CR125" s="854"/>
      <c r="CS125" s="854"/>
      <c r="CT125" s="854"/>
      <c r="CU125" s="854"/>
      <c r="CV125" s="854"/>
      <c r="CW125" s="854"/>
      <c r="CX125" s="854"/>
      <c r="CY125" s="854"/>
      <c r="CZ125" s="854"/>
      <c r="DA125" s="854"/>
      <c r="DB125" s="854"/>
      <c r="DC125" s="854"/>
      <c r="DD125" s="854"/>
      <c r="DE125" s="854"/>
      <c r="DF125" s="855"/>
      <c r="DG125" s="910" t="s">
        <v>137</v>
      </c>
      <c r="DH125" s="891"/>
      <c r="DI125" s="891"/>
      <c r="DJ125" s="891"/>
      <c r="DK125" s="891"/>
      <c r="DL125" s="891" t="s">
        <v>137</v>
      </c>
      <c r="DM125" s="891"/>
      <c r="DN125" s="891"/>
      <c r="DO125" s="891"/>
      <c r="DP125" s="891"/>
      <c r="DQ125" s="891" t="s">
        <v>137</v>
      </c>
      <c r="DR125" s="891"/>
      <c r="DS125" s="891"/>
      <c r="DT125" s="891"/>
      <c r="DU125" s="891"/>
      <c r="DV125" s="892" t="s">
        <v>137</v>
      </c>
      <c r="DW125" s="892"/>
      <c r="DX125" s="892"/>
      <c r="DY125" s="892"/>
      <c r="DZ125" s="893"/>
    </row>
    <row r="126" spans="1:130" s="248" customFormat="1" ht="26.25" customHeight="1" thickBot="1" x14ac:dyDescent="0.2">
      <c r="A126" s="866"/>
      <c r="B126" s="867"/>
      <c r="C126" s="870" t="s">
        <v>462</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v>103348</v>
      </c>
      <c r="AB126" s="826"/>
      <c r="AC126" s="826"/>
      <c r="AD126" s="826"/>
      <c r="AE126" s="827"/>
      <c r="AF126" s="828">
        <v>100429</v>
      </c>
      <c r="AG126" s="826"/>
      <c r="AH126" s="826"/>
      <c r="AI126" s="826"/>
      <c r="AJ126" s="827"/>
      <c r="AK126" s="828">
        <v>94565</v>
      </c>
      <c r="AL126" s="826"/>
      <c r="AM126" s="826"/>
      <c r="AN126" s="826"/>
      <c r="AO126" s="827"/>
      <c r="AP126" s="873">
        <v>1.3</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477</v>
      </c>
      <c r="CQ126" s="796"/>
      <c r="CR126" s="796"/>
      <c r="CS126" s="796"/>
      <c r="CT126" s="796"/>
      <c r="CU126" s="796"/>
      <c r="CV126" s="796"/>
      <c r="CW126" s="796"/>
      <c r="CX126" s="796"/>
      <c r="CY126" s="796"/>
      <c r="CZ126" s="796"/>
      <c r="DA126" s="796"/>
      <c r="DB126" s="796"/>
      <c r="DC126" s="796"/>
      <c r="DD126" s="796"/>
      <c r="DE126" s="796"/>
      <c r="DF126" s="797"/>
      <c r="DG126" s="862">
        <v>85823</v>
      </c>
      <c r="DH126" s="863"/>
      <c r="DI126" s="863"/>
      <c r="DJ126" s="863"/>
      <c r="DK126" s="863"/>
      <c r="DL126" s="863" t="s">
        <v>443</v>
      </c>
      <c r="DM126" s="863"/>
      <c r="DN126" s="863"/>
      <c r="DO126" s="863"/>
      <c r="DP126" s="863"/>
      <c r="DQ126" s="863" t="s">
        <v>137</v>
      </c>
      <c r="DR126" s="863"/>
      <c r="DS126" s="863"/>
      <c r="DT126" s="863"/>
      <c r="DU126" s="863"/>
      <c r="DV126" s="840" t="s">
        <v>137</v>
      </c>
      <c r="DW126" s="840"/>
      <c r="DX126" s="840"/>
      <c r="DY126" s="840"/>
      <c r="DZ126" s="841"/>
    </row>
    <row r="127" spans="1:130" s="248" customFormat="1" ht="26.25" customHeight="1" x14ac:dyDescent="0.15">
      <c r="A127" s="868"/>
      <c r="B127" s="869"/>
      <c r="C127" s="887" t="s">
        <v>478</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t="s">
        <v>137</v>
      </c>
      <c r="AB127" s="826"/>
      <c r="AC127" s="826"/>
      <c r="AD127" s="826"/>
      <c r="AE127" s="827"/>
      <c r="AF127" s="828" t="s">
        <v>137</v>
      </c>
      <c r="AG127" s="826"/>
      <c r="AH127" s="826"/>
      <c r="AI127" s="826"/>
      <c r="AJ127" s="827"/>
      <c r="AK127" s="828" t="s">
        <v>137</v>
      </c>
      <c r="AL127" s="826"/>
      <c r="AM127" s="826"/>
      <c r="AN127" s="826"/>
      <c r="AO127" s="827"/>
      <c r="AP127" s="873" t="s">
        <v>137</v>
      </c>
      <c r="AQ127" s="874"/>
      <c r="AR127" s="874"/>
      <c r="AS127" s="874"/>
      <c r="AT127" s="875"/>
      <c r="AU127" s="284"/>
      <c r="AV127" s="284"/>
      <c r="AW127" s="284"/>
      <c r="AX127" s="890" t="s">
        <v>479</v>
      </c>
      <c r="AY127" s="858"/>
      <c r="AZ127" s="858"/>
      <c r="BA127" s="858"/>
      <c r="BB127" s="858"/>
      <c r="BC127" s="858"/>
      <c r="BD127" s="858"/>
      <c r="BE127" s="859"/>
      <c r="BF127" s="857" t="s">
        <v>480</v>
      </c>
      <c r="BG127" s="858"/>
      <c r="BH127" s="858"/>
      <c r="BI127" s="858"/>
      <c r="BJ127" s="858"/>
      <c r="BK127" s="858"/>
      <c r="BL127" s="859"/>
      <c r="BM127" s="857" t="s">
        <v>481</v>
      </c>
      <c r="BN127" s="858"/>
      <c r="BO127" s="858"/>
      <c r="BP127" s="858"/>
      <c r="BQ127" s="858"/>
      <c r="BR127" s="858"/>
      <c r="BS127" s="859"/>
      <c r="BT127" s="857" t="s">
        <v>482</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483</v>
      </c>
      <c r="CQ127" s="796"/>
      <c r="CR127" s="796"/>
      <c r="CS127" s="796"/>
      <c r="CT127" s="796"/>
      <c r="CU127" s="796"/>
      <c r="CV127" s="796"/>
      <c r="CW127" s="796"/>
      <c r="CX127" s="796"/>
      <c r="CY127" s="796"/>
      <c r="CZ127" s="796"/>
      <c r="DA127" s="796"/>
      <c r="DB127" s="796"/>
      <c r="DC127" s="796"/>
      <c r="DD127" s="796"/>
      <c r="DE127" s="796"/>
      <c r="DF127" s="797"/>
      <c r="DG127" s="862" t="s">
        <v>137</v>
      </c>
      <c r="DH127" s="863"/>
      <c r="DI127" s="863"/>
      <c r="DJ127" s="863"/>
      <c r="DK127" s="863"/>
      <c r="DL127" s="863" t="s">
        <v>137</v>
      </c>
      <c r="DM127" s="863"/>
      <c r="DN127" s="863"/>
      <c r="DO127" s="863"/>
      <c r="DP127" s="863"/>
      <c r="DQ127" s="863" t="s">
        <v>137</v>
      </c>
      <c r="DR127" s="863"/>
      <c r="DS127" s="863"/>
      <c r="DT127" s="863"/>
      <c r="DU127" s="863"/>
      <c r="DV127" s="840" t="s">
        <v>137</v>
      </c>
      <c r="DW127" s="840"/>
      <c r="DX127" s="840"/>
      <c r="DY127" s="840"/>
      <c r="DZ127" s="841"/>
    </row>
    <row r="128" spans="1:130" s="248" customFormat="1" ht="26.25" customHeight="1" thickBot="1" x14ac:dyDescent="0.2">
      <c r="A128" s="842" t="s">
        <v>484</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485</v>
      </c>
      <c r="X128" s="844"/>
      <c r="Y128" s="844"/>
      <c r="Z128" s="845"/>
      <c r="AA128" s="846">
        <v>32101</v>
      </c>
      <c r="AB128" s="847"/>
      <c r="AC128" s="847"/>
      <c r="AD128" s="847"/>
      <c r="AE128" s="848"/>
      <c r="AF128" s="849">
        <v>33004</v>
      </c>
      <c r="AG128" s="847"/>
      <c r="AH128" s="847"/>
      <c r="AI128" s="847"/>
      <c r="AJ128" s="848"/>
      <c r="AK128" s="849">
        <v>33540</v>
      </c>
      <c r="AL128" s="847"/>
      <c r="AM128" s="847"/>
      <c r="AN128" s="847"/>
      <c r="AO128" s="848"/>
      <c r="AP128" s="850"/>
      <c r="AQ128" s="851"/>
      <c r="AR128" s="851"/>
      <c r="AS128" s="851"/>
      <c r="AT128" s="852"/>
      <c r="AU128" s="284"/>
      <c r="AV128" s="284"/>
      <c r="AW128" s="284"/>
      <c r="AX128" s="853" t="s">
        <v>486</v>
      </c>
      <c r="AY128" s="854"/>
      <c r="AZ128" s="854"/>
      <c r="BA128" s="854"/>
      <c r="BB128" s="854"/>
      <c r="BC128" s="854"/>
      <c r="BD128" s="854"/>
      <c r="BE128" s="855"/>
      <c r="BF128" s="832" t="s">
        <v>137</v>
      </c>
      <c r="BG128" s="833"/>
      <c r="BH128" s="833"/>
      <c r="BI128" s="833"/>
      <c r="BJ128" s="833"/>
      <c r="BK128" s="833"/>
      <c r="BL128" s="856"/>
      <c r="BM128" s="832">
        <v>13.59</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487</v>
      </c>
      <c r="CQ128" s="774"/>
      <c r="CR128" s="774"/>
      <c r="CS128" s="774"/>
      <c r="CT128" s="774"/>
      <c r="CU128" s="774"/>
      <c r="CV128" s="774"/>
      <c r="CW128" s="774"/>
      <c r="CX128" s="774"/>
      <c r="CY128" s="774"/>
      <c r="CZ128" s="774"/>
      <c r="DA128" s="774"/>
      <c r="DB128" s="774"/>
      <c r="DC128" s="774"/>
      <c r="DD128" s="774"/>
      <c r="DE128" s="774"/>
      <c r="DF128" s="775"/>
      <c r="DG128" s="836" t="s">
        <v>443</v>
      </c>
      <c r="DH128" s="837"/>
      <c r="DI128" s="837"/>
      <c r="DJ128" s="837"/>
      <c r="DK128" s="837"/>
      <c r="DL128" s="837" t="s">
        <v>488</v>
      </c>
      <c r="DM128" s="837"/>
      <c r="DN128" s="837"/>
      <c r="DO128" s="837"/>
      <c r="DP128" s="837"/>
      <c r="DQ128" s="837" t="s">
        <v>488</v>
      </c>
      <c r="DR128" s="837"/>
      <c r="DS128" s="837"/>
      <c r="DT128" s="837"/>
      <c r="DU128" s="837"/>
      <c r="DV128" s="838" t="s">
        <v>488</v>
      </c>
      <c r="DW128" s="838"/>
      <c r="DX128" s="838"/>
      <c r="DY128" s="838"/>
      <c r="DZ128" s="839"/>
    </row>
    <row r="129" spans="1:131" s="248" customFormat="1" ht="26.25" customHeight="1" x14ac:dyDescent="0.15">
      <c r="A129" s="820" t="s">
        <v>107</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489</v>
      </c>
      <c r="X129" s="823"/>
      <c r="Y129" s="823"/>
      <c r="Z129" s="824"/>
      <c r="AA129" s="825">
        <v>8396252</v>
      </c>
      <c r="AB129" s="826"/>
      <c r="AC129" s="826"/>
      <c r="AD129" s="826"/>
      <c r="AE129" s="827"/>
      <c r="AF129" s="828">
        <v>8422407</v>
      </c>
      <c r="AG129" s="826"/>
      <c r="AH129" s="826"/>
      <c r="AI129" s="826"/>
      <c r="AJ129" s="827"/>
      <c r="AK129" s="828">
        <v>8668393</v>
      </c>
      <c r="AL129" s="826"/>
      <c r="AM129" s="826"/>
      <c r="AN129" s="826"/>
      <c r="AO129" s="827"/>
      <c r="AP129" s="829"/>
      <c r="AQ129" s="830"/>
      <c r="AR129" s="830"/>
      <c r="AS129" s="830"/>
      <c r="AT129" s="831"/>
      <c r="AU129" s="286"/>
      <c r="AV129" s="286"/>
      <c r="AW129" s="286"/>
      <c r="AX129" s="795" t="s">
        <v>490</v>
      </c>
      <c r="AY129" s="796"/>
      <c r="AZ129" s="796"/>
      <c r="BA129" s="796"/>
      <c r="BB129" s="796"/>
      <c r="BC129" s="796"/>
      <c r="BD129" s="796"/>
      <c r="BE129" s="797"/>
      <c r="BF129" s="815" t="s">
        <v>488</v>
      </c>
      <c r="BG129" s="816"/>
      <c r="BH129" s="816"/>
      <c r="BI129" s="816"/>
      <c r="BJ129" s="816"/>
      <c r="BK129" s="816"/>
      <c r="BL129" s="817"/>
      <c r="BM129" s="815">
        <v>18.59</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20" t="s">
        <v>491</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492</v>
      </c>
      <c r="X130" s="823"/>
      <c r="Y130" s="823"/>
      <c r="Z130" s="824"/>
      <c r="AA130" s="825">
        <v>1363003</v>
      </c>
      <c r="AB130" s="826"/>
      <c r="AC130" s="826"/>
      <c r="AD130" s="826"/>
      <c r="AE130" s="827"/>
      <c r="AF130" s="828">
        <v>1373730</v>
      </c>
      <c r="AG130" s="826"/>
      <c r="AH130" s="826"/>
      <c r="AI130" s="826"/>
      <c r="AJ130" s="827"/>
      <c r="AK130" s="828">
        <v>1366853</v>
      </c>
      <c r="AL130" s="826"/>
      <c r="AM130" s="826"/>
      <c r="AN130" s="826"/>
      <c r="AO130" s="827"/>
      <c r="AP130" s="829"/>
      <c r="AQ130" s="830"/>
      <c r="AR130" s="830"/>
      <c r="AS130" s="830"/>
      <c r="AT130" s="831"/>
      <c r="AU130" s="286"/>
      <c r="AV130" s="286"/>
      <c r="AW130" s="286"/>
      <c r="AX130" s="795" t="s">
        <v>493</v>
      </c>
      <c r="AY130" s="796"/>
      <c r="AZ130" s="796"/>
      <c r="BA130" s="796"/>
      <c r="BB130" s="796"/>
      <c r="BC130" s="796"/>
      <c r="BD130" s="796"/>
      <c r="BE130" s="797"/>
      <c r="BF130" s="798">
        <v>14.9</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494</v>
      </c>
      <c r="X131" s="806"/>
      <c r="Y131" s="806"/>
      <c r="Z131" s="807"/>
      <c r="AA131" s="808">
        <v>7033249</v>
      </c>
      <c r="AB131" s="809"/>
      <c r="AC131" s="809"/>
      <c r="AD131" s="809"/>
      <c r="AE131" s="810"/>
      <c r="AF131" s="811">
        <v>7048677</v>
      </c>
      <c r="AG131" s="809"/>
      <c r="AH131" s="809"/>
      <c r="AI131" s="809"/>
      <c r="AJ131" s="810"/>
      <c r="AK131" s="811">
        <v>7301540</v>
      </c>
      <c r="AL131" s="809"/>
      <c r="AM131" s="809"/>
      <c r="AN131" s="809"/>
      <c r="AO131" s="810"/>
      <c r="AP131" s="812"/>
      <c r="AQ131" s="813"/>
      <c r="AR131" s="813"/>
      <c r="AS131" s="813"/>
      <c r="AT131" s="814"/>
      <c r="AU131" s="286"/>
      <c r="AV131" s="286"/>
      <c r="AW131" s="286"/>
      <c r="AX131" s="773" t="s">
        <v>495</v>
      </c>
      <c r="AY131" s="774"/>
      <c r="AZ131" s="774"/>
      <c r="BA131" s="774"/>
      <c r="BB131" s="774"/>
      <c r="BC131" s="774"/>
      <c r="BD131" s="774"/>
      <c r="BE131" s="775"/>
      <c r="BF131" s="776">
        <v>196.7</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782" t="s">
        <v>496</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497</v>
      </c>
      <c r="W132" s="786"/>
      <c r="X132" s="786"/>
      <c r="Y132" s="786"/>
      <c r="Z132" s="787"/>
      <c r="AA132" s="788">
        <v>15.301846980000001</v>
      </c>
      <c r="AB132" s="789"/>
      <c r="AC132" s="789"/>
      <c r="AD132" s="789"/>
      <c r="AE132" s="790"/>
      <c r="AF132" s="791">
        <v>15.392917000000001</v>
      </c>
      <c r="AG132" s="789"/>
      <c r="AH132" s="789"/>
      <c r="AI132" s="789"/>
      <c r="AJ132" s="790"/>
      <c r="AK132" s="791">
        <v>14.01038685</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498</v>
      </c>
      <c r="W133" s="765"/>
      <c r="X133" s="765"/>
      <c r="Y133" s="765"/>
      <c r="Z133" s="766"/>
      <c r="AA133" s="767">
        <v>15.1</v>
      </c>
      <c r="AB133" s="768"/>
      <c r="AC133" s="768"/>
      <c r="AD133" s="768"/>
      <c r="AE133" s="769"/>
      <c r="AF133" s="767">
        <v>15.2</v>
      </c>
      <c r="AG133" s="768"/>
      <c r="AH133" s="768"/>
      <c r="AI133" s="768"/>
      <c r="AJ133" s="769"/>
      <c r="AK133" s="767">
        <v>14.9</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HonPiT1Ro0kn2ZqZaFsqZjbnQ9Z4d79KOp/Dxwk6RhzaGxBIK/sxnFO2mMdIJD49iCt9ze0I+VM5LAgCAHlCOA==" saltValue="nWqLDE7PszntV2ls+ouyy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499</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yY6Bnp6WETk07U7Yjq+z9OoHNZZj4a5wElVRX2JA1zpqnn9d7807srCcjPlW40x+452MrxaYP3hBg2q+b5Pk6g==" saltValue="kOYpxLtmoYd7wScUjHqMO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130" zoomScaleNormal="13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In98VLGbJ9KHmYzBH9RqSG7xzZE60wy3XwSaFcSeJdQwaB7eeHNTcUEnTIXguht3WVSjVBbxUFCQV+062nguyw==" saltValue="BUA0X1XyUHuoyquMwPdrx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500</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501</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00" t="s">
        <v>502</v>
      </c>
      <c r="AP7" s="305"/>
      <c r="AQ7" s="306" t="s">
        <v>503</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01"/>
      <c r="AP8" s="311" t="s">
        <v>504</v>
      </c>
      <c r="AQ8" s="312" t="s">
        <v>505</v>
      </c>
      <c r="AR8" s="313" t="s">
        <v>506</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91" t="s">
        <v>507</v>
      </c>
      <c r="AL9" s="1192"/>
      <c r="AM9" s="1192"/>
      <c r="AN9" s="1193"/>
      <c r="AO9" s="314">
        <v>2206746</v>
      </c>
      <c r="AP9" s="314">
        <v>74909</v>
      </c>
      <c r="AQ9" s="315">
        <v>83474</v>
      </c>
      <c r="AR9" s="316">
        <v>-10.3</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91" t="s">
        <v>508</v>
      </c>
      <c r="AL10" s="1192"/>
      <c r="AM10" s="1192"/>
      <c r="AN10" s="1193"/>
      <c r="AO10" s="317">
        <v>378798</v>
      </c>
      <c r="AP10" s="317">
        <v>12858</v>
      </c>
      <c r="AQ10" s="318">
        <v>8278</v>
      </c>
      <c r="AR10" s="319">
        <v>55.3</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91" t="s">
        <v>509</v>
      </c>
      <c r="AL11" s="1192"/>
      <c r="AM11" s="1192"/>
      <c r="AN11" s="1193"/>
      <c r="AO11" s="317">
        <v>683</v>
      </c>
      <c r="AP11" s="317">
        <v>23</v>
      </c>
      <c r="AQ11" s="318">
        <v>1520</v>
      </c>
      <c r="AR11" s="319">
        <v>-98.5</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91" t="s">
        <v>510</v>
      </c>
      <c r="AL12" s="1192"/>
      <c r="AM12" s="1192"/>
      <c r="AN12" s="1193"/>
      <c r="AO12" s="317" t="s">
        <v>511</v>
      </c>
      <c r="AP12" s="317" t="s">
        <v>511</v>
      </c>
      <c r="AQ12" s="318">
        <v>13</v>
      </c>
      <c r="AR12" s="319" t="s">
        <v>511</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91" t="s">
        <v>512</v>
      </c>
      <c r="AL13" s="1192"/>
      <c r="AM13" s="1192"/>
      <c r="AN13" s="1193"/>
      <c r="AO13" s="317">
        <v>53529</v>
      </c>
      <c r="AP13" s="317">
        <v>1817</v>
      </c>
      <c r="AQ13" s="318">
        <v>2948</v>
      </c>
      <c r="AR13" s="319">
        <v>-38.4</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91" t="s">
        <v>513</v>
      </c>
      <c r="AL14" s="1192"/>
      <c r="AM14" s="1192"/>
      <c r="AN14" s="1193"/>
      <c r="AO14" s="317">
        <v>30940</v>
      </c>
      <c r="AP14" s="317">
        <v>1050</v>
      </c>
      <c r="AQ14" s="318">
        <v>1798</v>
      </c>
      <c r="AR14" s="319">
        <v>-41.6</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4" t="s">
        <v>514</v>
      </c>
      <c r="AL15" s="1195"/>
      <c r="AM15" s="1195"/>
      <c r="AN15" s="1196"/>
      <c r="AO15" s="317">
        <v>-202267</v>
      </c>
      <c r="AP15" s="317">
        <v>-6866</v>
      </c>
      <c r="AQ15" s="318">
        <v>-6111</v>
      </c>
      <c r="AR15" s="319">
        <v>12.4</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4" t="s">
        <v>186</v>
      </c>
      <c r="AL16" s="1195"/>
      <c r="AM16" s="1195"/>
      <c r="AN16" s="1196"/>
      <c r="AO16" s="317">
        <v>2468429</v>
      </c>
      <c r="AP16" s="317">
        <v>83792</v>
      </c>
      <c r="AQ16" s="318">
        <v>91920</v>
      </c>
      <c r="AR16" s="319">
        <v>-8.8000000000000007</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515</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516</v>
      </c>
      <c r="AP20" s="326" t="s">
        <v>517</v>
      </c>
      <c r="AQ20" s="327" t="s">
        <v>518</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7" t="s">
        <v>519</v>
      </c>
      <c r="AL21" s="1198"/>
      <c r="AM21" s="1198"/>
      <c r="AN21" s="1199"/>
      <c r="AO21" s="330">
        <v>8.01</v>
      </c>
      <c r="AP21" s="331">
        <v>8.52</v>
      </c>
      <c r="AQ21" s="332">
        <v>-0.51</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7" t="s">
        <v>520</v>
      </c>
      <c r="AL22" s="1198"/>
      <c r="AM22" s="1198"/>
      <c r="AN22" s="1199"/>
      <c r="AO22" s="335">
        <v>95.2</v>
      </c>
      <c r="AP22" s="336">
        <v>97.5</v>
      </c>
      <c r="AQ22" s="337">
        <v>-2.2999999999999998</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521</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522</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523</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00" t="s">
        <v>502</v>
      </c>
      <c r="AP30" s="305"/>
      <c r="AQ30" s="306" t="s">
        <v>503</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01"/>
      <c r="AP31" s="311" t="s">
        <v>504</v>
      </c>
      <c r="AQ31" s="312" t="s">
        <v>505</v>
      </c>
      <c r="AR31" s="313" t="s">
        <v>506</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0" t="s">
        <v>524</v>
      </c>
      <c r="AL32" s="1181"/>
      <c r="AM32" s="1181"/>
      <c r="AN32" s="1182"/>
      <c r="AO32" s="345">
        <v>1411439</v>
      </c>
      <c r="AP32" s="345">
        <v>47912</v>
      </c>
      <c r="AQ32" s="346">
        <v>52518</v>
      </c>
      <c r="AR32" s="347">
        <v>-8.8000000000000007</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0" t="s">
        <v>525</v>
      </c>
      <c r="AL33" s="1181"/>
      <c r="AM33" s="1181"/>
      <c r="AN33" s="1182"/>
      <c r="AO33" s="345" t="s">
        <v>511</v>
      </c>
      <c r="AP33" s="345" t="s">
        <v>511</v>
      </c>
      <c r="AQ33" s="346" t="s">
        <v>511</v>
      </c>
      <c r="AR33" s="347" t="s">
        <v>511</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0" t="s">
        <v>526</v>
      </c>
      <c r="AL34" s="1181"/>
      <c r="AM34" s="1181"/>
      <c r="AN34" s="1182"/>
      <c r="AO34" s="345" t="s">
        <v>511</v>
      </c>
      <c r="AP34" s="345" t="s">
        <v>511</v>
      </c>
      <c r="AQ34" s="346">
        <v>24</v>
      </c>
      <c r="AR34" s="347" t="s">
        <v>511</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0" t="s">
        <v>527</v>
      </c>
      <c r="AL35" s="1181"/>
      <c r="AM35" s="1181"/>
      <c r="AN35" s="1182"/>
      <c r="AO35" s="345">
        <v>820805</v>
      </c>
      <c r="AP35" s="345">
        <v>27863</v>
      </c>
      <c r="AQ35" s="346">
        <v>18573</v>
      </c>
      <c r="AR35" s="347">
        <v>50</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0" t="s">
        <v>528</v>
      </c>
      <c r="AL36" s="1181"/>
      <c r="AM36" s="1181"/>
      <c r="AN36" s="1182"/>
      <c r="AO36" s="345">
        <v>96116</v>
      </c>
      <c r="AP36" s="345">
        <v>3263</v>
      </c>
      <c r="AQ36" s="346">
        <v>2920</v>
      </c>
      <c r="AR36" s="347">
        <v>11.7</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0" t="s">
        <v>529</v>
      </c>
      <c r="AL37" s="1181"/>
      <c r="AM37" s="1181"/>
      <c r="AN37" s="1182"/>
      <c r="AO37" s="345">
        <v>94565</v>
      </c>
      <c r="AP37" s="345">
        <v>3210</v>
      </c>
      <c r="AQ37" s="346">
        <v>483</v>
      </c>
      <c r="AR37" s="347">
        <v>564.6</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7" t="s">
        <v>530</v>
      </c>
      <c r="AL38" s="1178"/>
      <c r="AM38" s="1178"/>
      <c r="AN38" s="1179"/>
      <c r="AO38" s="348">
        <v>442</v>
      </c>
      <c r="AP38" s="348">
        <v>15</v>
      </c>
      <c r="AQ38" s="349">
        <v>1</v>
      </c>
      <c r="AR38" s="337">
        <v>1400</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7" t="s">
        <v>531</v>
      </c>
      <c r="AL39" s="1178"/>
      <c r="AM39" s="1178"/>
      <c r="AN39" s="1179"/>
      <c r="AO39" s="345">
        <v>-33540</v>
      </c>
      <c r="AP39" s="345">
        <v>-1139</v>
      </c>
      <c r="AQ39" s="346">
        <v>-4335</v>
      </c>
      <c r="AR39" s="347">
        <v>-73.7</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0" t="s">
        <v>532</v>
      </c>
      <c r="AL40" s="1181"/>
      <c r="AM40" s="1181"/>
      <c r="AN40" s="1182"/>
      <c r="AO40" s="345">
        <v>-1366853</v>
      </c>
      <c r="AP40" s="345">
        <v>-46398</v>
      </c>
      <c r="AQ40" s="346">
        <v>-49481</v>
      </c>
      <c r="AR40" s="347">
        <v>-6.2</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3" t="s">
        <v>297</v>
      </c>
      <c r="AL41" s="1184"/>
      <c r="AM41" s="1184"/>
      <c r="AN41" s="1185"/>
      <c r="AO41" s="345">
        <v>1022974</v>
      </c>
      <c r="AP41" s="345">
        <v>34725</v>
      </c>
      <c r="AQ41" s="346">
        <v>20703</v>
      </c>
      <c r="AR41" s="347">
        <v>67.7</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533</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534</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535</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6" t="s">
        <v>502</v>
      </c>
      <c r="AN49" s="1188" t="s">
        <v>536</v>
      </c>
      <c r="AO49" s="1189"/>
      <c r="AP49" s="1189"/>
      <c r="AQ49" s="1189"/>
      <c r="AR49" s="1190"/>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7"/>
      <c r="AN50" s="361" t="s">
        <v>537</v>
      </c>
      <c r="AO50" s="362" t="s">
        <v>538</v>
      </c>
      <c r="AP50" s="363" t="s">
        <v>539</v>
      </c>
      <c r="AQ50" s="364" t="s">
        <v>540</v>
      </c>
      <c r="AR50" s="365" t="s">
        <v>541</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542</v>
      </c>
      <c r="AL51" s="358"/>
      <c r="AM51" s="366">
        <v>1579341</v>
      </c>
      <c r="AN51" s="367">
        <v>51367</v>
      </c>
      <c r="AO51" s="368">
        <v>-17.399999999999999</v>
      </c>
      <c r="AP51" s="369">
        <v>65876</v>
      </c>
      <c r="AQ51" s="370">
        <v>-19.399999999999999</v>
      </c>
      <c r="AR51" s="371">
        <v>2</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543</v>
      </c>
      <c r="AM52" s="374">
        <v>616357</v>
      </c>
      <c r="AN52" s="375">
        <v>20047</v>
      </c>
      <c r="AO52" s="376">
        <v>-36.1</v>
      </c>
      <c r="AP52" s="377">
        <v>36484</v>
      </c>
      <c r="AQ52" s="378">
        <v>-3.8</v>
      </c>
      <c r="AR52" s="379">
        <v>-32.299999999999997</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544</v>
      </c>
      <c r="AL53" s="358"/>
      <c r="AM53" s="366">
        <v>2332830</v>
      </c>
      <c r="AN53" s="367">
        <v>76604</v>
      </c>
      <c r="AO53" s="368">
        <v>49.1</v>
      </c>
      <c r="AP53" s="369">
        <v>68468</v>
      </c>
      <c r="AQ53" s="370">
        <v>3.9</v>
      </c>
      <c r="AR53" s="371">
        <v>45.2</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543</v>
      </c>
      <c r="AM54" s="374">
        <v>974518</v>
      </c>
      <c r="AN54" s="375">
        <v>32001</v>
      </c>
      <c r="AO54" s="376">
        <v>59.6</v>
      </c>
      <c r="AP54" s="377">
        <v>34140</v>
      </c>
      <c r="AQ54" s="378">
        <v>-6.4</v>
      </c>
      <c r="AR54" s="379">
        <v>66</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545</v>
      </c>
      <c r="AL55" s="358"/>
      <c r="AM55" s="366">
        <v>4302046</v>
      </c>
      <c r="AN55" s="367">
        <v>142721</v>
      </c>
      <c r="AO55" s="368">
        <v>86.3</v>
      </c>
      <c r="AP55" s="369">
        <v>69729</v>
      </c>
      <c r="AQ55" s="370">
        <v>1.8</v>
      </c>
      <c r="AR55" s="371">
        <v>84.5</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543</v>
      </c>
      <c r="AM56" s="374">
        <v>1904079</v>
      </c>
      <c r="AN56" s="375">
        <v>63168</v>
      </c>
      <c r="AO56" s="376">
        <v>97.4</v>
      </c>
      <c r="AP56" s="377">
        <v>38908</v>
      </c>
      <c r="AQ56" s="378">
        <v>14</v>
      </c>
      <c r="AR56" s="379">
        <v>83.4</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546</v>
      </c>
      <c r="AL57" s="358"/>
      <c r="AM57" s="366">
        <v>4459933</v>
      </c>
      <c r="AN57" s="367">
        <v>149748</v>
      </c>
      <c r="AO57" s="368">
        <v>4.9000000000000004</v>
      </c>
      <c r="AP57" s="369">
        <v>74581</v>
      </c>
      <c r="AQ57" s="370">
        <v>7</v>
      </c>
      <c r="AR57" s="371">
        <v>-2.1</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543</v>
      </c>
      <c r="AM58" s="374">
        <v>2402952</v>
      </c>
      <c r="AN58" s="375">
        <v>80682</v>
      </c>
      <c r="AO58" s="376">
        <v>27.7</v>
      </c>
      <c r="AP58" s="377">
        <v>41563</v>
      </c>
      <c r="AQ58" s="378">
        <v>6.8</v>
      </c>
      <c r="AR58" s="379">
        <v>20.9</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547</v>
      </c>
      <c r="AL59" s="358"/>
      <c r="AM59" s="366">
        <v>3110924</v>
      </c>
      <c r="AN59" s="367">
        <v>105602</v>
      </c>
      <c r="AO59" s="368">
        <v>-29.5</v>
      </c>
      <c r="AP59" s="369">
        <v>76347</v>
      </c>
      <c r="AQ59" s="370">
        <v>2.4</v>
      </c>
      <c r="AR59" s="371">
        <v>-31.9</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543</v>
      </c>
      <c r="AM60" s="374">
        <v>1563225</v>
      </c>
      <c r="AN60" s="375">
        <v>53064</v>
      </c>
      <c r="AO60" s="376">
        <v>-34.200000000000003</v>
      </c>
      <c r="AP60" s="377">
        <v>41762</v>
      </c>
      <c r="AQ60" s="378">
        <v>0.5</v>
      </c>
      <c r="AR60" s="379">
        <v>-34.700000000000003</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548</v>
      </c>
      <c r="AL61" s="380"/>
      <c r="AM61" s="381">
        <v>3157015</v>
      </c>
      <c r="AN61" s="382">
        <v>105208</v>
      </c>
      <c r="AO61" s="383">
        <v>18.7</v>
      </c>
      <c r="AP61" s="384">
        <v>71000</v>
      </c>
      <c r="AQ61" s="385">
        <v>-0.9</v>
      </c>
      <c r="AR61" s="371">
        <v>19.600000000000001</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543</v>
      </c>
      <c r="AM62" s="374">
        <v>1492226</v>
      </c>
      <c r="AN62" s="375">
        <v>49792</v>
      </c>
      <c r="AO62" s="376">
        <v>22.9</v>
      </c>
      <c r="AP62" s="377">
        <v>38571</v>
      </c>
      <c r="AQ62" s="378">
        <v>2.2000000000000002</v>
      </c>
      <c r="AR62" s="379">
        <v>20.7</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0bK0NU1OVlJgBwgFM6C0Nfk0Q1crUPugdxBOjWS0IQA21hJ4gl91TYgNULoEOfNwBmKim2FU1mh0WSnj4ws7Lw==" saltValue="AbBKFnHKYT2KCyDXOxUrfw=="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550</v>
      </c>
    </row>
    <row r="120" spans="125:125" ht="13.5" hidden="1" customHeight="1" x14ac:dyDescent="0.15"/>
    <row r="121" spans="125:125" ht="13.5" hidden="1" customHeight="1" x14ac:dyDescent="0.15">
      <c r="DU121" s="292"/>
    </row>
  </sheetData>
  <sheetProtection algorithmName="SHA-512" hashValue="fhBPQvEPDWEiyxvX2gh8y0iiuFf5bgvk1hjYwo/d8NwOhigOVk5onYQxBgMTGe4q7FUOXPoeewOKwFVMKiwOxg==" saltValue="pc2lYI5YuH80nzIhp9n2u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551</v>
      </c>
    </row>
  </sheetData>
  <sheetProtection algorithmName="SHA-512" hashValue="EmW3y32iIPCZLyByremYxxMHWzGAqGmVea5dAOVJVTZWBTA5iuVd0UWq03M1NIrSKM3VI+KzOlJFca4sfOjSoQ==" saltValue="551HuqtucRc4SGjnxsrO0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552</v>
      </c>
      <c r="G46" s="8" t="s">
        <v>553</v>
      </c>
      <c r="H46" s="8" t="s">
        <v>554</v>
      </c>
      <c r="I46" s="8" t="s">
        <v>555</v>
      </c>
      <c r="J46" s="9" t="s">
        <v>556</v>
      </c>
    </row>
    <row r="47" spans="2:10" ht="57.75" customHeight="1" x14ac:dyDescent="0.15">
      <c r="B47" s="10"/>
      <c r="C47" s="1202" t="s">
        <v>3</v>
      </c>
      <c r="D47" s="1202"/>
      <c r="E47" s="1203"/>
      <c r="F47" s="11">
        <v>10.37</v>
      </c>
      <c r="G47" s="12">
        <v>9.65</v>
      </c>
      <c r="H47" s="12">
        <v>7.17</v>
      </c>
      <c r="I47" s="12">
        <v>4.9400000000000004</v>
      </c>
      <c r="J47" s="13">
        <v>5.91</v>
      </c>
    </row>
    <row r="48" spans="2:10" ht="57.75" customHeight="1" x14ac:dyDescent="0.15">
      <c r="B48" s="14"/>
      <c r="C48" s="1204" t="s">
        <v>4</v>
      </c>
      <c r="D48" s="1204"/>
      <c r="E48" s="1205"/>
      <c r="F48" s="15">
        <v>5.0999999999999996</v>
      </c>
      <c r="G48" s="16">
        <v>2.58</v>
      </c>
      <c r="H48" s="16">
        <v>1.25</v>
      </c>
      <c r="I48" s="16">
        <v>1.59</v>
      </c>
      <c r="J48" s="17">
        <v>3.75</v>
      </c>
    </row>
    <row r="49" spans="2:10" ht="57.75" customHeight="1" thickBot="1" x14ac:dyDescent="0.2">
      <c r="B49" s="18"/>
      <c r="C49" s="1206" t="s">
        <v>5</v>
      </c>
      <c r="D49" s="1206"/>
      <c r="E49" s="1207"/>
      <c r="F49" s="19" t="s">
        <v>557</v>
      </c>
      <c r="G49" s="20" t="s">
        <v>558</v>
      </c>
      <c r="H49" s="20" t="s">
        <v>559</v>
      </c>
      <c r="I49" s="20" t="s">
        <v>560</v>
      </c>
      <c r="J49" s="21">
        <v>3.32</v>
      </c>
    </row>
    <row r="50" spans="2:10" ht="13.5" customHeight="1" x14ac:dyDescent="0.15"/>
  </sheetData>
  <sheetProtection algorithmName="SHA-512" hashValue="j6DjhpV08UvTRPbfpxEieuYzpXwbw7gd8vHOvT2NwZHcweu0C4YURK1vPJ40K4E29GHUztMqgaeDertOlRe2bg==" saltValue="6CR2ejiSO1QhAbZtHwNJP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2022-03-24T02:42:03Z</cp:lastPrinted>
  <dcterms:created xsi:type="dcterms:W3CDTF">2022-02-02T04:49:26Z</dcterms:created>
  <dcterms:modified xsi:type="dcterms:W3CDTF">2022-03-24T02:46:15Z</dcterms:modified>
  <cp:category/>
</cp:coreProperties>
</file>