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224　令和２年度財政状況資料集の作成等について\03市町村か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P23" i="12"/>
  <c r="V23" i="12"/>
  <c r="AA23" i="12"/>
  <c r="Q23" i="12"/>
  <c r="AU63" i="12"/>
  <c r="AP63" i="12"/>
  <c r="AU88" i="12"/>
  <c r="AP88" i="12"/>
  <c r="AF88" i="12"/>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CO34" i="10"/>
  <c r="CO35" i="10" s="1"/>
  <c r="CO36" i="10" s="1"/>
  <c r="BW34" i="10"/>
  <c r="BW35" i="10" s="1"/>
  <c r="BW36" i="10" s="1"/>
  <c r="BW37" i="10" s="1"/>
  <c r="BW38" i="10" s="1"/>
  <c r="BW39" i="10" s="1"/>
  <c r="BW40" i="10" s="1"/>
  <c r="BW41"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AM34" i="10" l="1"/>
  <c r="AM35" i="10" s="1"/>
  <c r="BE34" i="10"/>
</calcChain>
</file>

<file path=xl/sharedStrings.xml><?xml version="1.0" encoding="utf-8"?>
<sst xmlns="http://schemas.openxmlformats.org/spreadsheetml/2006/main" count="1020" uniqueCount="594">
  <si>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</si>
  <si>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</si>
  <si>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</si>
  <si>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</si>
  <si>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</si>
  <si>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</si>
  <si>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</si>
  <si>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</si>
  <si>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</si>
  <si>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</si>
  <si>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</si>
  <si>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</si>
  <si>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</si>
  <si>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</si>
  <si>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</si>
  <si>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</si>
  <si>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</si>
  <si>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</si>
  <si>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</si>
  <si>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</si>
  <si>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</si>
  <si>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</si>
  <si>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</si>
  <si>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</si>
  <si>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</si>
  <si>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</si>
  <si>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</si>
  <si>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</si>
  <si>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</si>
  <si>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</si>
  <si>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</si>
  <si>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</si>
  <si>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</si>
  <si>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</si>
  <si>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</si>
  <si>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</si>
  <si>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</si>
  <si>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</si>
  <si>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</si>
  <si>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</si>
  <si>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</si>
  <si>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</si>
  <si>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</si>
  <si>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</si>
  <si>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</si>
  <si>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</si>
  <si>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</si>
  <si>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</si>
  <si>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</si>
  <si>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</si>
  <si>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</si>
  <si>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</si>
  <si>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</si>
  <si>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</si>
  <si>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</si>
  <si>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</si>
  <si>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</si>
  <si>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</si>
  <si>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</si>
  <si>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</si>
  <si>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</si>
  <si>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</si>
  <si>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</si>
  <si>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</si>
  <si>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</si>
  <si>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</si>
  <si>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</si>
  <si>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</si>
  <si>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</si>
  <si>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</si>
  <si>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</si>
  <si>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</si>
  <si>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</si>
  <si>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</si>
  <si>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</si>
  <si>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</si>
  <si>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</si>
  <si>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</si>
  <si>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</si>
  <si>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</si>
  <si>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</si>
  <si>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</si>
  <si>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</si>
  <si>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</si>
  <si>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</si>
  <si>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</si>
  <si>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</si>
  <si>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</si>
  <si>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</si>
  <si>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</si>
  <si>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</si>
  <si>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</si>
  <si>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</si>
  <si>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</si>
  <si>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</si>
  <si>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</si>
  <si>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</si>
  <si>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</si>
  <si>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</si>
  <si>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</si>
  <si>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</si>
  <si>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</si>
  <si>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</si>
  <si>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</si>
  <si>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</si>
  <si>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</si>
  <si>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</si>
  <si>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</si>
  <si>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</si>
  <si>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</si>
  <si>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</si>
  <si>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</si>
  <si>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</si>
  <si>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</si>
  <si>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</si>
  <si>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</si>
  <si>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</si>
  <si>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</si>
  <si>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</si>
  <si>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</si>
  <si>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</si>
  <si>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</si>
  <si>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</si>
  <si>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</si>
  <si>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</si>
  <si>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</si>
  <si>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</si>
  <si>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</si>
  <si>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</si>
  <si>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</si>
  <si>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</si>
  <si>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</si>
  <si>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</si>
  <si>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</si>
  <si>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</si>
  <si>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</si>
  <si>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</si>
  <si>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</si>
  <si>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</si>
  <si>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</si>
  <si>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</si>
  <si>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</si>
  <si>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</si>
  <si>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</si>
  <si>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</si>
  <si>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</si>
  <si>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</si>
  <si>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</si>
  <si>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</si>
  <si>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</si>
  <si>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</si>
  <si>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</si>
  <si>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</si>
  <si>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</si>
  <si>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</si>
  <si>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</si>
  <si>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</si>
  <si>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</si>
  <si>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</si>
  <si>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</si>
  <si>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</si>
  <si>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</si>
  <si>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</si>
  <si>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</si>
  <si>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</si>
  <si>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</si>
  <si>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</si>
  <si>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</si>
  <si>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</si>
  <si>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</si>
  <si>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</si>
  <si>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</si>
  <si>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</si>
  <si>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</si>
  <si>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</si>
  <si>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</si>
  <si>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</si>
  <si>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</si>
  <si>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</si>
  <si>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</si>
  <si>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</si>
  <si>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</si>
  <si>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</si>
  <si>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</si>
  <si>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</si>
  <si>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</si>
  <si>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</si>
  <si>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</si>
  <si>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</si>
  <si>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</si>
  <si>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</si>
  <si>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</si>
  <si>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</si>
  <si>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</si>
  <si>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</si>
  <si>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</si>
  <si>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</si>
  <si>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</si>
  <si>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</si>
  <si>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</si>
  <si>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</si>
  <si>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</si>
  <si>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</si>
  <si>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</si>
  <si>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</si>
  <si>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</si>
  <si>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</si>
  <si>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</si>
  <si>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</si>
  <si>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</si>
  <si>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</si>
  <si>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</si>
  <si>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富山県小矢部市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</si>
  <si>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</si>
  <si>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</si>
  <si>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</si>
  <si>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</si>
  <si>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</si>
  <si>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</si>
  <si>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</si>
  <si>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</si>
  <si>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</si>
  <si>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</si>
  <si>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</si>
  <si>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</si>
  <si>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</si>
  <si>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</si>
  <si>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</si>
  <si>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</si>
  <si>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</si>
  <si>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</si>
  <si>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</si>
  <si>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</si>
  <si>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</si>
  <si>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</si>
  <si>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</si>
  <si>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</si>
  <si>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</si>
  <si>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</si>
  <si>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</si>
  <si>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</si>
  <si>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</si>
  <si>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</si>
  <si>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</si>
  <si>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</si>
  <si>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</si>
  <si>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</si>
  <si>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</si>
  <si>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</si>
  <si>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</si>
  <si>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</si>
  <si>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</si>
  <si>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</si>
  <si>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</si>
  <si>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</si>
  <si>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</si>
  <si>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</si>
  <si>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</si>
  <si>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</si>
  <si>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</si>
  <si>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</si>
  <si>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</si>
  <si>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</si>
  <si>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</si>
  <si>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</si>
  <si>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</si>
  <si>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</si>
  <si>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</si>
  <si>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</si>
  <si>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</si>
  <si>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</si>
  <si>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</si>
  <si>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</si>
  <si>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</si>
  <si>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</si>
  <si>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</si>
  <si>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</si>
  <si>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</si>
  <si>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</si>
  <si>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</si>
  <si>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</si>
  <si>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</si>
  <si>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</si>
  <si>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</si>
  <si>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</si>
  <si>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</si>
  <si>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</si>
  <si>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</si>
  <si>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</si>
  <si>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</si>
  <si>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</si>
  <si>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</si>
  <si>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</si>
  <si>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</si>
  <si>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</si>
  <si>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</si>
  <si>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</si>
  <si>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</si>
  <si>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</si>
  <si>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</si>
  <si>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</si>
  <si>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</si>
  <si>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</si>
  <si>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</si>
  <si>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</si>
  <si>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</si>
  <si>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</si>
  <si>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</si>
  <si>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</si>
  <si>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</si>
  <si>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</si>
  <si>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</si>
  <si>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</si>
  <si>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</si>
  <si>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</si>
  <si>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</si>
  <si>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</si>
  <si>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</si>
  <si>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</si>
  <si>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</si>
  <si>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</si>
  <si>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</si>
  <si>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</si>
  <si>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</si>
  <si>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</si>
  <si>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</si>
  <si>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</si>
  <si>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</si>
  <si>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</si>
  <si>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</si>
  <si>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</si>
  <si>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</si>
  <si>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</si>
  <si>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</si>
  <si>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</si>
  <si>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</si>
  <si>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</si>
  <si>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</si>
  <si>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</si>
  <si>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</si>
  <si>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</si>
  <si>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</si>
  <si>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</si>
  <si>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</si>
  <si>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</si>
  <si>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</si>
  <si>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</si>
  <si>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</si>
  <si>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</si>
  <si>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</si>
  <si>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</si>
  <si>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</si>
  <si>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</si>
  <si>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</si>
  <si>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</si>
  <si>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</si>
  <si>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</si>
  <si>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</si>
  <si>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</si>
  <si>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</si>
  <si>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</si>
  <si>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</si>
  <si>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</si>
  <si>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</si>
  <si>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</si>
  <si>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</si>
  <si>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富山県小矢部市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</si>
  <si>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</si>
  <si>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</si>
  <si>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</si>
  <si>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</si>
  <si>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</si>
  <si>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</si>
  <si>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</si>
  <si>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</si>
  <si>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</si>
  <si>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</si>
  <si>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</si>
  <si>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</si>
  <si>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</si>
  <si>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</si>
  <si>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</si>
  <si>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</si>
  <si>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</si>
  <si>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</si>
  <si>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</si>
  <si>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</si>
  <si>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</si>
  <si>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</si>
  <si>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</si>
  <si>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</si>
  <si>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</si>
  <si>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</si>
  <si>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</si>
  <si>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</si>
  <si>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</si>
  <si>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</si>
  <si>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</si>
  <si>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</si>
  <si>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</si>
  <si>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</si>
  <si>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</si>
  <si>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</si>
  <si>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</si>
  <si>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</si>
  <si>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</si>
  <si>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東部産業団地事業特別会計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</si>
  <si>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</si>
  <si>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</si>
  <si>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</si>
  <si>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</si>
  <si>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</si>
  <si>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</si>
  <si>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</si>
  <si>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</si>
  <si>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</si>
  <si>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</si>
  <si>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</si>
  <si>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</si>
  <si>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</si>
  <si>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</si>
  <si>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</si>
  <si>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</si>
  <si>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</si>
  <si>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</si>
  <si>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</si>
  <si>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</si>
  <si>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</si>
  <si>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</si>
  <si>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</si>
  <si>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</si>
  <si>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</si>
  <si>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</si>
  <si>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</si>
  <si>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</si>
  <si>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</si>
  <si>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</si>
  <si>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</si>
  <si>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</si>
  <si>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</si>
  <si>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</si>
  <si>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</si>
  <si>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</si>
  <si>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</si>
  <si>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</si>
  <si>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</si>
  <si>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</si>
  <si>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</si>
  <si>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</si>
  <si>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</si>
  <si>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</si>
  <si>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</si>
  <si>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</si>
  <si>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</si>
  <si>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</si>
  <si>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</si>
  <si>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</si>
  <si>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</si>
  <si>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</si>
  <si>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</si>
  <si>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</si>
  <si>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</si>
  <si>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</si>
  <si>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</si>
  <si>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</si>
  <si>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</si>
  <si>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</si>
  <si>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</si>
  <si>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</si>
  <si>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</si>
  <si>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</si>
  <si>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</si>
  <si>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</si>
  <si>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</si>
  <si>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</si>
  <si>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</si>
  <si>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</si>
  <si>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</si>
  <si>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</si>
  <si>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</si>
  <si>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</si>
  <si>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</si>
  <si>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</si>
  <si>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</si>
  <si>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</si>
  <si>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</si>
  <si>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</si>
  <si>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</si>
  <si>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</si>
  <si>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</si>
  <si>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</si>
  <si>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</si>
  <si>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</si>
  <si>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</si>
  <si>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</si>
  <si>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</si>
  <si>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</si>
  <si>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</si>
  <si>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</si>
  <si>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</si>
  <si>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</si>
  <si>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</si>
  <si>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</si>
  <si>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</si>
  <si>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</si>
  <si>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</si>
  <si>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</si>
  <si>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</si>
  <si>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</si>
  <si>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</si>
  <si>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</si>
  <si>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</si>
  <si>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</si>
  <si>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</si>
  <si>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</si>
  <si>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</si>
  <si>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</si>
  <si>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</si>
  <si>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</si>
  <si>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</si>
  <si>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</si>
  <si>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</si>
  <si>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</si>
  <si>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</si>
  <si>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</si>
  <si>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</si>
  <si>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</si>
  <si>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</si>
  <si>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</si>
  <si>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</si>
  <si>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</si>
  <si>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</si>
  <si>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</si>
  <si>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</si>
  <si>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</si>
  <si>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</si>
  <si>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</si>
  <si>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</si>
  <si>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</si>
  <si>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</si>
  <si>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</si>
  <si>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</si>
  <si>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</si>
  <si>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</si>
  <si>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</si>
  <si>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</si>
  <si>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</si>
  <si>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</si>
  <si>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</si>
  <si>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</si>
  <si>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</si>
  <si>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</si>
  <si>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</si>
  <si>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</si>
  <si>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</si>
  <si>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</si>
  <si>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</si>
  <si>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0.28</t>
  </si>
  <si>
    <t>▲ 3.07</t>
  </si>
  <si>
    <t>▲ 3.72</t>
  </si>
  <si>
    <t>▲ 1.86</t>
  </si>
  <si>
    <t>水道事業会計</t>
  </si>
  <si>
    <t>一般会計</t>
  </si>
  <si>
    <t>下水道事業会計</t>
  </si>
  <si>
    <t>国民健康保険事業特別会計</t>
  </si>
  <si>
    <t>後期高齢者医療事業特別会計</t>
  </si>
  <si>
    <t>公共用地先行取得事業特別会計</t>
  </si>
  <si>
    <t>東部産業団地事業特別会計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</si>
  <si>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</si>
  <si>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</si>
  <si>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</si>
  <si>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</si>
  <si>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</si>
  <si>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</si>
  <si>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</si>
  <si>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</si>
  <si>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砺波地方衛生施設組合</t>
    <rPh sb="0" eb="2">
      <t>トナミ</t>
    </rPh>
    <rPh sb="2" eb="4">
      <t>チホウ</t>
    </rPh>
    <rPh sb="4" eb="6">
      <t>エイセイ</t>
    </rPh>
    <rPh sb="6" eb="8">
      <t>シセツ</t>
    </rPh>
    <rPh sb="8" eb="10">
      <t>クミアイ</t>
    </rPh>
    <phoneticPr fontId="2"/>
  </si>
  <si>
    <t>小矢部川中流水害予防組合</t>
    <rPh sb="0" eb="3">
      <t>オヤベ</t>
    </rPh>
    <rPh sb="3" eb="4">
      <t>ガワ</t>
    </rPh>
    <rPh sb="4" eb="6">
      <t>チュウリュウ</t>
    </rPh>
    <rPh sb="6" eb="8">
      <t>スイガイ</t>
    </rPh>
    <rPh sb="8" eb="10">
      <t>ヨボウ</t>
    </rPh>
    <rPh sb="10" eb="12">
      <t>クミアイ</t>
    </rPh>
    <phoneticPr fontId="2"/>
  </si>
  <si>
    <t>富山県市町村総合事務組合</t>
    <rPh sb="0" eb="3">
      <t>トヤマケン</t>
    </rPh>
    <rPh sb="3" eb="6">
      <t>シチョウソン</t>
    </rPh>
    <rPh sb="6" eb="8">
      <t>ソウゴウ</t>
    </rPh>
    <rPh sb="8" eb="10">
      <t>ジム</t>
    </rPh>
    <rPh sb="10" eb="12">
      <t>クミアイ</t>
    </rPh>
    <phoneticPr fontId="2"/>
  </si>
  <si>
    <t>高岡地区広域圏事務組合</t>
    <rPh sb="0" eb="2">
      <t>タカオカ</t>
    </rPh>
    <rPh sb="2" eb="4">
      <t>チク</t>
    </rPh>
    <rPh sb="4" eb="7">
      <t>コウイキケン</t>
    </rPh>
    <rPh sb="7" eb="9">
      <t>ジム</t>
    </rPh>
    <rPh sb="9" eb="11">
      <t>クミアイ</t>
    </rPh>
    <phoneticPr fontId="2"/>
  </si>
  <si>
    <t>富山県市町村会館管理組合</t>
    <rPh sb="0" eb="3">
      <t>トヤマケン</t>
    </rPh>
    <rPh sb="3" eb="6">
      <t>シチョウソン</t>
    </rPh>
    <rPh sb="6" eb="8">
      <t>カイカン</t>
    </rPh>
    <rPh sb="8" eb="10">
      <t>カンリ</t>
    </rPh>
    <rPh sb="10" eb="12">
      <t>クミアイ</t>
    </rPh>
    <phoneticPr fontId="2"/>
  </si>
  <si>
    <t>砺波地方介護保険組合</t>
    <rPh sb="0" eb="2">
      <t>トナミ</t>
    </rPh>
    <rPh sb="2" eb="4">
      <t>チホウ</t>
    </rPh>
    <rPh sb="4" eb="6">
      <t>カイゴ</t>
    </rPh>
    <rPh sb="6" eb="8">
      <t>ホケン</t>
    </rPh>
    <rPh sb="8" eb="10">
      <t>クミアイ</t>
    </rPh>
    <phoneticPr fontId="2"/>
  </si>
  <si>
    <t>富山県後期高齢者医療広域連合</t>
    <rPh sb="0" eb="3">
      <t>トヤマケン</t>
    </rPh>
    <rPh sb="3" eb="5">
      <t>コウキ</t>
    </rPh>
    <rPh sb="5" eb="8">
      <t>コウレイシャ</t>
    </rPh>
    <rPh sb="8" eb="10">
      <t>イリョウ</t>
    </rPh>
    <rPh sb="10" eb="12">
      <t>コウイキ</t>
    </rPh>
    <rPh sb="12" eb="14">
      <t>レンゴウ</t>
    </rPh>
    <phoneticPr fontId="2"/>
  </si>
  <si>
    <t>砺波地域消防組合</t>
    <rPh sb="0" eb="2">
      <t>トナミ</t>
    </rPh>
    <rPh sb="2" eb="4">
      <t>チイキ</t>
    </rPh>
    <rPh sb="4" eb="6">
      <t>ショウボウ</t>
    </rPh>
    <rPh sb="6" eb="8">
      <t>クミアイ</t>
    </rPh>
    <phoneticPr fontId="2"/>
  </si>
  <si>
    <t>公益財団法人クロスランドおやべ</t>
    <rPh sb="0" eb="2">
      <t>コウエキ</t>
    </rPh>
    <rPh sb="2" eb="4">
      <t>ザイダン</t>
    </rPh>
    <rPh sb="4" eb="6">
      <t>ホウジン</t>
    </rPh>
    <phoneticPr fontId="2"/>
  </si>
  <si>
    <t>公益財団法人小矢部市体育協会</t>
    <rPh sb="0" eb="2">
      <t>コウエキ</t>
    </rPh>
    <rPh sb="2" eb="4">
      <t>ザイダン</t>
    </rPh>
    <rPh sb="4" eb="6">
      <t>ホウジン</t>
    </rPh>
    <rPh sb="6" eb="10">
      <t>オヤベシ</t>
    </rPh>
    <rPh sb="10" eb="12">
      <t>タイイク</t>
    </rPh>
    <rPh sb="12" eb="14">
      <t>キョウカイ</t>
    </rPh>
    <phoneticPr fontId="2"/>
  </si>
  <si>
    <t>小矢部市土地開発公社</t>
    <rPh sb="0" eb="4">
      <t>オヤベシ</t>
    </rPh>
    <rPh sb="4" eb="6">
      <t>トチ</t>
    </rPh>
    <rPh sb="6" eb="8">
      <t>カイハツ</t>
    </rPh>
    <rPh sb="8" eb="10">
      <t>コウシャ</t>
    </rPh>
    <phoneticPr fontId="2"/>
  </si>
  <si>
    <t>〇</t>
    <phoneticPr fontId="2"/>
  </si>
  <si>
    <t>健やか福祉基金</t>
    <rPh sb="0" eb="1">
      <t>スコ</t>
    </rPh>
    <rPh sb="3" eb="5">
      <t>フクシ</t>
    </rPh>
    <rPh sb="5" eb="7">
      <t>キキン</t>
    </rPh>
    <phoneticPr fontId="2"/>
  </si>
  <si>
    <t>ふるさとおやべ応援基金</t>
    <rPh sb="7" eb="9">
      <t>オウエン</t>
    </rPh>
    <rPh sb="9" eb="11">
      <t>キキン</t>
    </rPh>
    <phoneticPr fontId="2"/>
  </si>
  <si>
    <t>スポーツ振興基金</t>
    <rPh sb="4" eb="6">
      <t>シンコウ</t>
    </rPh>
    <rPh sb="6" eb="8">
      <t>キキン</t>
    </rPh>
    <phoneticPr fontId="2"/>
  </si>
  <si>
    <t>庁舎整備基金</t>
    <rPh sb="0" eb="2">
      <t>チョウシャ</t>
    </rPh>
    <rPh sb="2" eb="4">
      <t>セイビ</t>
    </rPh>
    <rPh sb="4" eb="6">
      <t>キキン</t>
    </rPh>
    <phoneticPr fontId="2"/>
  </si>
  <si>
    <t>国際交流基金</t>
    <rPh sb="0" eb="2">
      <t>コクサイ</t>
    </rPh>
    <rPh sb="2" eb="4">
      <t>コウリュウ</t>
    </rPh>
    <rPh sb="4" eb="6">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</si>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</sst>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30" xfId="15" applyNumberFormat="1" applyFont="1" applyFill="1" applyBorder="1" applyAlignment="1" applyProtection="1">
      <alignment horizontal="left" vertical="center" shrinkToFit="1"/>
      <protection locked="0"/>
    </xf>
    <xf numFmtId="0" fontId="34" fillId="8" borderId="18" xfId="15" applyNumberFormat="1" applyFont="1" applyFill="1" applyBorder="1" applyAlignment="1" applyProtection="1">
      <alignment horizontal="left" vertical="center" shrinkToFit="1"/>
      <protection locked="0"/>
    </xf>
    <xf numFmtId="0" fontId="34" fillId="8" borderId="19"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784A-48FA-A565-DAC4BF323C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51367</c:v>
                </c:pt>
                <c:pt idx="1">
                  <c:v>76604</c:v>
                </c:pt>
                <c:pt idx="2">
                  <c:v>142721</c:v>
                </c:pt>
                <c:pt idx="3">
                  <c:v>149748</c:v>
                </c:pt>
                <c:pt idx="4">
                  <c:v>105602</c:v>
                </c:pt>
              </c:numCache>
            </c:numRef>
          </c:val>
          <c:smooth val="0"/>
          <c:extLst>
            <c:ext xmlns:c16="http://schemas.microsoft.com/office/drawing/2014/chart" uri="{C3380CC4-5D6E-409C-BE32-E72D297353CC}">
              <c16:uniqueId val="{00000001-784A-48FA-A565-DAC4BF323C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5.0999999999999996</c:v>
                </c:pt>
                <c:pt idx="1">
                  <c:v>2.58</c:v>
                </c:pt>
                <c:pt idx="2">
                  <c:v>1.25</c:v>
                </c:pt>
                <c:pt idx="3">
                  <c:v>1.59</c:v>
                </c:pt>
                <c:pt idx="4">
                  <c:v>3.75</c:v>
                </c:pt>
              </c:numCache>
            </c:numRef>
          </c:val>
          <c:extLst>
            <c:ext xmlns:c16="http://schemas.microsoft.com/office/drawing/2014/chart" uri="{C3380CC4-5D6E-409C-BE32-E72D297353CC}">
              <c16:uniqueId val="{00000000-733B-41B2-AAC8-68566FF4B4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10.37</c:v>
                </c:pt>
                <c:pt idx="1">
                  <c:v>9.65</c:v>
                </c:pt>
                <c:pt idx="2">
                  <c:v>7.17</c:v>
                </c:pt>
                <c:pt idx="3">
                  <c:v>4.9400000000000004</c:v>
                </c:pt>
                <c:pt idx="4">
                  <c:v>5.91</c:v>
                </c:pt>
              </c:numCache>
            </c:numRef>
          </c:val>
          <c:extLst>
            <c:ext xmlns:c16="http://schemas.microsoft.com/office/drawing/2014/chart" uri="{C3380CC4-5D6E-409C-BE32-E72D297353CC}">
              <c16:uniqueId val="{00000001-733B-41B2-AAC8-68566FF4B41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-0.28000000000000003</c:v>
                </c:pt>
                <c:pt idx="1">
                  <c:v>-3.07</c:v>
                </c:pt>
                <c:pt idx="2">
                  <c:v>-3.72</c:v>
                </c:pt>
                <c:pt idx="3">
                  <c:v>-1.86</c:v>
                </c:pt>
                <c:pt idx="4">
                  <c:v>3.32</c:v>
                </c:pt>
              </c:numCache>
            </c:numRef>
          </c:val>
          <c:smooth val="0"/>
          <c:extLst>
            <c:ext xmlns:c16="http://schemas.microsoft.com/office/drawing/2014/chart" uri="{C3380CC4-5D6E-409C-BE32-E72D297353CC}">
              <c16:uniqueId val="{00000002-733B-41B2-AAC8-68566FF4B41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0.7</c:v>
                </c:pt>
                <c:pt idx="8">
                  <c:v>0</c:v>
                </c:pt>
                <c:pt idx="9">
                  <c:v>0</c:v>
                </c:pt>
              </c:numCache>
            </c:numRef>
          </c:val>
          <c:extLst>
            <c:ext xmlns:c16="http://schemas.microsoft.com/office/drawing/2014/chart" uri="{C3380CC4-5D6E-409C-BE32-E72D297353CC}">
              <c16:uniqueId val="{00000000-48A0-4B59-9573-98DD1D3E271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A0-4B59-9573-98DD1D3E271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8A0-4B59-9573-98DD1D3E2711}"/>
            </c:ext>
          </c:extLst>
        </c:ser>
        <c:ser>
          <c:idx val="3"/>
          <c:order val="3"/>
          <c:tx>
            <c:strRef>
              <c:f>データシート!$A$30</c:f>
              <c:strCache>
                <c:ptCount val="1"/>
                <c:pt idx="0">
                  <c:v>東部産業団地事業特別会計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A0-4B59-9573-98DD1D3E2711}"/>
            </c:ext>
          </c:extLst>
        </c:ser>
        <c:ser>
          <c:idx val="4"/>
          <c:order val="4"/>
          <c:tx>
            <c:strRef>
              <c:f>データシート!$A$31</c:f>
              <c:strCache>
                <c:ptCount val="1"/>
                <c:pt idx="0">
                  <c:v>公共用地先行取得事業特別会計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8A0-4B59-9573-98DD1D3E2711}"/>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5-48A0-4B59-9573-98DD1D3E2711}"/>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1.56</c:v>
                </c:pt>
                <c:pt idx="2">
                  <c:v>#N/A</c:v>
                </c:pt>
                <c:pt idx="3">
                  <c:v>1.71</c:v>
                </c:pt>
                <c:pt idx="4">
                  <c:v>#N/A</c:v>
                </c:pt>
                <c:pt idx="5">
                  <c:v>0.28999999999999998</c:v>
                </c:pt>
                <c:pt idx="6">
                  <c:v>#N/A</c:v>
                </c:pt>
                <c:pt idx="7">
                  <c:v>0.23</c:v>
                </c:pt>
                <c:pt idx="8">
                  <c:v>#N/A</c:v>
                </c:pt>
                <c:pt idx="9">
                  <c:v>0.66</c:v>
                </c:pt>
              </c:numCache>
            </c:numRef>
          </c:val>
          <c:extLst>
            <c:ext xmlns:c16="http://schemas.microsoft.com/office/drawing/2014/chart" uri="{C3380CC4-5D6E-409C-BE32-E72D297353CC}">
              <c16:uniqueId val="{00000006-48A0-4B59-9573-98DD1D3E271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2.38</c:v>
                </c:pt>
              </c:numCache>
            </c:numRef>
          </c:val>
          <c:extLst>
            <c:ext xmlns:c16="http://schemas.microsoft.com/office/drawing/2014/chart" uri="{C3380CC4-5D6E-409C-BE32-E72D297353CC}">
              <c16:uniqueId val="{00000007-48A0-4B59-9573-98DD1D3E271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5.09</c:v>
                </c:pt>
                <c:pt idx="2">
                  <c:v>#N/A</c:v>
                </c:pt>
                <c:pt idx="3">
                  <c:v>2.58</c:v>
                </c:pt>
                <c:pt idx="4">
                  <c:v>#N/A</c:v>
                </c:pt>
                <c:pt idx="5">
                  <c:v>1.25</c:v>
                </c:pt>
                <c:pt idx="6">
                  <c:v>#N/A</c:v>
                </c:pt>
                <c:pt idx="7">
                  <c:v>1.58</c:v>
                </c:pt>
                <c:pt idx="8">
                  <c:v>#N/A</c:v>
                </c:pt>
                <c:pt idx="9">
                  <c:v>3.74</c:v>
                </c:pt>
              </c:numCache>
            </c:numRef>
          </c:val>
          <c:extLst>
            <c:ext xmlns:c16="http://schemas.microsoft.com/office/drawing/2014/chart" uri="{C3380CC4-5D6E-409C-BE32-E72D297353CC}">
              <c16:uniqueId val="{00000008-48A0-4B59-9573-98DD1D3E271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c:v>
                </c:pt>
                <c:pt idx="2">
                  <c:v>#N/A</c:v>
                </c:pt>
                <c:pt idx="3">
                  <c:v>4.7699999999999996</c:v>
                </c:pt>
                <c:pt idx="4">
                  <c:v>#N/A</c:v>
                </c:pt>
                <c:pt idx="5">
                  <c:v>5.89</c:v>
                </c:pt>
                <c:pt idx="6">
                  <c:v>#N/A</c:v>
                </c:pt>
                <c:pt idx="7">
                  <c:v>6.38</c:v>
                </c:pt>
                <c:pt idx="8">
                  <c:v>#N/A</c:v>
                </c:pt>
                <c:pt idx="9">
                  <c:v>6.68</c:v>
                </c:pt>
              </c:numCache>
            </c:numRef>
          </c:val>
          <c:extLst>
            <c:ext xmlns:c16="http://schemas.microsoft.com/office/drawing/2014/chart" uri="{C3380CC4-5D6E-409C-BE32-E72D297353CC}">
              <c16:uniqueId val="{00000009-48A0-4B59-9573-98DD1D3E271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1358</c:v>
                </c:pt>
                <c:pt idx="5">
                  <c:v>1378</c:v>
                </c:pt>
                <c:pt idx="8">
                  <c:v>1395</c:v>
                </c:pt>
                <c:pt idx="11">
                  <c:v>1407</c:v>
                </c:pt>
                <c:pt idx="14">
                  <c:v>1401</c:v>
                </c:pt>
              </c:numCache>
            </c:numRef>
          </c:val>
          <c:extLst>
            <c:ext xmlns:c16="http://schemas.microsoft.com/office/drawing/2014/chart" uri="{C3380CC4-5D6E-409C-BE32-E72D297353CC}">
              <c16:uniqueId val="{00000000-ABA4-4112-8964-1D9C77BE0BA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1</c:v>
                </c:pt>
                <c:pt idx="9">
                  <c:v>1</c:v>
                </c:pt>
                <c:pt idx="12">
                  <c:v>0</c:v>
                </c:pt>
              </c:numCache>
            </c:numRef>
          </c:val>
          <c:extLst>
            <c:ext xmlns:c16="http://schemas.microsoft.com/office/drawing/2014/chart" uri="{C3380CC4-5D6E-409C-BE32-E72D297353CC}">
              <c16:uniqueId val="{00000001-ABA4-4112-8964-1D9C77BE0BA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107</c:v>
                </c:pt>
                <c:pt idx="3">
                  <c:v>103</c:v>
                </c:pt>
                <c:pt idx="6">
                  <c:v>103</c:v>
                </c:pt>
                <c:pt idx="9">
                  <c:v>100</c:v>
                </c:pt>
                <c:pt idx="12">
                  <c:v>95</c:v>
                </c:pt>
              </c:numCache>
            </c:numRef>
          </c:val>
          <c:extLst>
            <c:ext xmlns:c16="http://schemas.microsoft.com/office/drawing/2014/chart" uri="{C3380CC4-5D6E-409C-BE32-E72D297353CC}">
              <c16:uniqueId val="{00000002-ABA4-4112-8964-1D9C77BE0BA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87</c:v>
                </c:pt>
                <c:pt idx="3">
                  <c:v>92</c:v>
                </c:pt>
                <c:pt idx="6">
                  <c:v>99</c:v>
                </c:pt>
                <c:pt idx="9">
                  <c:v>110</c:v>
                </c:pt>
                <c:pt idx="12">
                  <c:v>96</c:v>
                </c:pt>
              </c:numCache>
            </c:numRef>
          </c:val>
          <c:extLst>
            <c:ext xmlns:c16="http://schemas.microsoft.com/office/drawing/2014/chart" uri="{C3380CC4-5D6E-409C-BE32-E72D297353CC}">
              <c16:uniqueId val="{00000003-ABA4-4112-8964-1D9C77BE0BA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953</c:v>
                </c:pt>
                <c:pt idx="3">
                  <c:v>915</c:v>
                </c:pt>
                <c:pt idx="6">
                  <c:v>930</c:v>
                </c:pt>
                <c:pt idx="9">
                  <c:v>906</c:v>
                </c:pt>
                <c:pt idx="12">
                  <c:v>821</c:v>
                </c:pt>
              </c:numCache>
            </c:numRef>
          </c:val>
          <c:extLst>
            <c:ext xmlns:c16="http://schemas.microsoft.com/office/drawing/2014/chart" uri="{C3380CC4-5D6E-409C-BE32-E72D297353CC}">
              <c16:uniqueId val="{00000004-ABA4-4112-8964-1D9C77BE0BA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A4-4112-8964-1D9C77BE0BA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BA4-4112-8964-1D9C77BE0BA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1270</c:v>
                </c:pt>
                <c:pt idx="3">
                  <c:v>1316</c:v>
                </c:pt>
                <c:pt idx="6">
                  <c:v>1338</c:v>
                </c:pt>
                <c:pt idx="9">
                  <c:v>1374</c:v>
                </c:pt>
                <c:pt idx="12">
                  <c:v>1411</c:v>
                </c:pt>
              </c:numCache>
            </c:numRef>
          </c:val>
          <c:extLst>
            <c:ext xmlns:c16="http://schemas.microsoft.com/office/drawing/2014/chart" uri="{C3380CC4-5D6E-409C-BE32-E72D297353CC}">
              <c16:uniqueId val="{00000007-ABA4-4112-8964-1D9C77BE0BA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1059</c:v>
                </c:pt>
                <c:pt idx="2">
                  <c:v>#N/A</c:v>
                </c:pt>
                <c:pt idx="3">
                  <c:v>#N/A</c:v>
                </c:pt>
                <c:pt idx="4">
                  <c:v>1048</c:v>
                </c:pt>
                <c:pt idx="5">
                  <c:v>#N/A</c:v>
                </c:pt>
                <c:pt idx="6">
                  <c:v>#N/A</c:v>
                </c:pt>
                <c:pt idx="7">
                  <c:v>1076</c:v>
                </c:pt>
                <c:pt idx="8">
                  <c:v>#N/A</c:v>
                </c:pt>
                <c:pt idx="9">
                  <c:v>#N/A</c:v>
                </c:pt>
                <c:pt idx="10">
                  <c:v>1084</c:v>
                </c:pt>
                <c:pt idx="11">
                  <c:v>#N/A</c:v>
                </c:pt>
                <c:pt idx="12">
                  <c:v>#N/A</c:v>
                </c:pt>
                <c:pt idx="13">
                  <c:v>1022</c:v>
                </c:pt>
                <c:pt idx="14">
                  <c:v>#N/A</c:v>
                </c:pt>
              </c:numCache>
            </c:numRef>
          </c:val>
          <c:smooth val="0"/>
          <c:extLst>
            <c:ext xmlns:c16="http://schemas.microsoft.com/office/drawing/2014/chart" uri="{C3380CC4-5D6E-409C-BE32-E72D297353CC}">
              <c16:uniqueId val="{00000008-ABA4-4112-8964-1D9C77BE0BA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17532</c:v>
                </c:pt>
                <c:pt idx="5">
                  <c:v>17365</c:v>
                </c:pt>
                <c:pt idx="8">
                  <c:v>17960</c:v>
                </c:pt>
                <c:pt idx="11">
                  <c:v>18704</c:v>
                </c:pt>
                <c:pt idx="14">
                  <c:v>18613</c:v>
                </c:pt>
              </c:numCache>
            </c:numRef>
          </c:val>
          <c:extLst>
            <c:ext xmlns:c16="http://schemas.microsoft.com/office/drawing/2014/chart" uri="{C3380CC4-5D6E-409C-BE32-E72D297353CC}">
              <c16:uniqueId val="{00000000-DEF6-4B87-8557-52C0521BCF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2417</c:v>
                </c:pt>
                <c:pt idx="5">
                  <c:v>2232</c:v>
                </c:pt>
                <c:pt idx="8">
                  <c:v>2290</c:v>
                </c:pt>
                <c:pt idx="11">
                  <c:v>2194</c:v>
                </c:pt>
                <c:pt idx="14">
                  <c:v>2117</c:v>
                </c:pt>
              </c:numCache>
            </c:numRef>
          </c:val>
          <c:extLst>
            <c:ext xmlns:c16="http://schemas.microsoft.com/office/drawing/2014/chart" uri="{C3380CC4-5D6E-409C-BE32-E72D297353CC}">
              <c16:uniqueId val="{00000001-DEF6-4B87-8557-52C0521BCF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1647</c:v>
                </c:pt>
                <c:pt idx="5">
                  <c:v>1581</c:v>
                </c:pt>
                <c:pt idx="8">
                  <c:v>1411</c:v>
                </c:pt>
                <c:pt idx="11">
                  <c:v>1054</c:v>
                </c:pt>
                <c:pt idx="14">
                  <c:v>977</c:v>
                </c:pt>
              </c:numCache>
            </c:numRef>
          </c:val>
          <c:extLst>
            <c:ext xmlns:c16="http://schemas.microsoft.com/office/drawing/2014/chart" uri="{C3380CC4-5D6E-409C-BE32-E72D297353CC}">
              <c16:uniqueId val="{00000002-DEF6-4B87-8557-52C0521BCF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EF6-4B87-8557-52C0521BCF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EF6-4B87-8557-52C0521BCF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86</c:v>
                </c:pt>
                <c:pt idx="9">
                  <c:v>0</c:v>
                </c:pt>
                <c:pt idx="12">
                  <c:v>0</c:v>
                </c:pt>
              </c:numCache>
            </c:numRef>
          </c:val>
          <c:extLst>
            <c:ext xmlns:c16="http://schemas.microsoft.com/office/drawing/2014/chart" uri="{C3380CC4-5D6E-409C-BE32-E72D297353CC}">
              <c16:uniqueId val="{00000005-DEF6-4B87-8557-52C0521BCF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2085</c:v>
                </c:pt>
                <c:pt idx="3">
                  <c:v>2121</c:v>
                </c:pt>
                <c:pt idx="6">
                  <c:v>1825</c:v>
                </c:pt>
                <c:pt idx="9">
                  <c:v>1737</c:v>
                </c:pt>
                <c:pt idx="12">
                  <c:v>1615</c:v>
                </c:pt>
              </c:numCache>
            </c:numRef>
          </c:val>
          <c:extLst>
            <c:ext xmlns:c16="http://schemas.microsoft.com/office/drawing/2014/chart" uri="{C3380CC4-5D6E-409C-BE32-E72D297353CC}">
              <c16:uniqueId val="{00000006-DEF6-4B87-8557-52C0521BCF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670</c:v>
                </c:pt>
                <c:pt idx="3">
                  <c:v>671</c:v>
                </c:pt>
                <c:pt idx="6">
                  <c:v>710</c:v>
                </c:pt>
                <c:pt idx="9">
                  <c:v>648</c:v>
                </c:pt>
                <c:pt idx="12">
                  <c:v>588</c:v>
                </c:pt>
              </c:numCache>
            </c:numRef>
          </c:val>
          <c:extLst>
            <c:ext xmlns:c16="http://schemas.microsoft.com/office/drawing/2014/chart" uri="{C3380CC4-5D6E-409C-BE32-E72D297353CC}">
              <c16:uniqueId val="{00000007-DEF6-4B87-8557-52C0521BCF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12608</c:v>
                </c:pt>
                <c:pt idx="3">
                  <c:v>12633</c:v>
                </c:pt>
                <c:pt idx="6">
                  <c:v>12410</c:v>
                </c:pt>
                <c:pt idx="9">
                  <c:v>12495</c:v>
                </c:pt>
                <c:pt idx="12">
                  <c:v>12712</c:v>
                </c:pt>
              </c:numCache>
            </c:numRef>
          </c:val>
          <c:extLst>
            <c:ext xmlns:c16="http://schemas.microsoft.com/office/drawing/2014/chart" uri="{C3380CC4-5D6E-409C-BE32-E72D297353CC}">
              <c16:uniqueId val="{00000008-DEF6-4B87-8557-52C0521BCF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3119</c:v>
                </c:pt>
                <c:pt idx="3">
                  <c:v>2982</c:v>
                </c:pt>
                <c:pt idx="6">
                  <c:v>2801</c:v>
                </c:pt>
                <c:pt idx="9">
                  <c:v>2649</c:v>
                </c:pt>
                <c:pt idx="12">
                  <c:v>2502</c:v>
                </c:pt>
              </c:numCache>
            </c:numRef>
          </c:val>
          <c:extLst>
            <c:ext xmlns:c16="http://schemas.microsoft.com/office/drawing/2014/chart" uri="{C3380CC4-5D6E-409C-BE32-E72D297353CC}">
              <c16:uniqueId val="{00000009-DEF6-4B87-8557-52C0521BCF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14052</c:v>
                </c:pt>
                <c:pt idx="3">
                  <c:v>14313</c:v>
                </c:pt>
                <c:pt idx="6">
                  <c:v>16101</c:v>
                </c:pt>
                <c:pt idx="9">
                  <c:v>18000</c:v>
                </c:pt>
                <c:pt idx="12">
                  <c:v>18656</c:v>
                </c:pt>
              </c:numCache>
            </c:numRef>
          </c:val>
          <c:extLst>
            <c:ext xmlns:c16="http://schemas.microsoft.com/office/drawing/2014/chart" uri="{C3380CC4-5D6E-409C-BE32-E72D297353CC}">
              <c16:uniqueId val="{0000000A-DEF6-4B87-8557-52C0521BCF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10937</c:v>
                </c:pt>
                <c:pt idx="2">
                  <c:v>#N/A</c:v>
                </c:pt>
                <c:pt idx="3">
                  <c:v>#N/A</c:v>
                </c:pt>
                <c:pt idx="4">
                  <c:v>11543</c:v>
                </c:pt>
                <c:pt idx="5">
                  <c:v>#N/A</c:v>
                </c:pt>
                <c:pt idx="6">
                  <c:v>#N/A</c:v>
                </c:pt>
                <c:pt idx="7">
                  <c:v>12271</c:v>
                </c:pt>
                <c:pt idx="8">
                  <c:v>#N/A</c:v>
                </c:pt>
                <c:pt idx="9">
                  <c:v>#N/A</c:v>
                </c:pt>
                <c:pt idx="10">
                  <c:v>13579</c:v>
                </c:pt>
                <c:pt idx="11">
                  <c:v>#N/A</c:v>
                </c:pt>
                <c:pt idx="12">
                  <c:v>#N/A</c:v>
                </c:pt>
                <c:pt idx="13">
                  <c:v>14367</c:v>
                </c:pt>
                <c:pt idx="14">
                  <c:v>#N/A</c:v>
                </c:pt>
              </c:numCache>
            </c:numRef>
          </c:val>
          <c:smooth val="0"/>
          <c:extLst>
            <c:ext xmlns:c16="http://schemas.microsoft.com/office/drawing/2014/chart" uri="{C3380CC4-5D6E-409C-BE32-E72D297353CC}">
              <c16:uniqueId val="{0000000B-DEF6-4B87-8557-52C0521BCF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602</c:v>
                </c:pt>
                <c:pt idx="1">
                  <c:v>416</c:v>
                </c:pt>
                <c:pt idx="2">
                  <c:v>513</c:v>
                </c:pt>
              </c:numCache>
            </c:numRef>
          </c:val>
          <c:extLst>
            <c:ext xmlns:c16="http://schemas.microsoft.com/office/drawing/2014/chart" uri="{C3380CC4-5D6E-409C-BE32-E72D297353CC}">
              <c16:uniqueId val="{00000000-8599-45D5-80AC-2D2A4AD98B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26</c:v>
                </c:pt>
                <c:pt idx="2">
                  <c:v>26</c:v>
                </c:pt>
              </c:numCache>
            </c:numRef>
          </c:val>
          <c:extLst>
            <c:ext xmlns:c16="http://schemas.microsoft.com/office/drawing/2014/chart" uri="{C3380CC4-5D6E-409C-BE32-E72D297353CC}">
              <c16:uniqueId val="{00000001-8599-45D5-80AC-2D2A4AD98B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419</c:v>
                </c:pt>
                <c:pt idx="1">
                  <c:v>386</c:v>
                </c:pt>
                <c:pt idx="2">
                  <c:v>242</c:v>
                </c:pt>
              </c:numCache>
            </c:numRef>
          </c:val>
          <c:extLst>
            <c:ext xmlns:c16="http://schemas.microsoft.com/office/drawing/2014/chart" uri="{C3380CC4-5D6E-409C-BE32-E72D297353CC}">
              <c16:uniqueId val="{00000002-8599-45D5-80AC-2D2A4AD98B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元利償還金は増加の一途を辿っている。平成</a:t>
          </a:r>
          <a:r>
            <a:rPr kumimoji="1" lang="en-US" altLang="ja-JP" sz="1100" b="0" i="0" baseline="0">
              <a:solidFill>
                <a:sysClr val="windowText" lastClr="000000"/>
              </a:solidFill>
              <a:effectLst/>
              <a:latin typeface="+mn-lt"/>
              <a:ea typeface="+mn-ea"/>
              <a:cs typeface="+mn-cs"/>
            </a:rPr>
            <a:t>26</a:t>
          </a:r>
          <a:r>
            <a:rPr kumimoji="1" lang="ja-JP" altLang="ja-JP" sz="1100" b="0" i="0" baseline="0">
              <a:solidFill>
                <a:sysClr val="windowText" lastClr="000000"/>
              </a:solidFill>
              <a:effectLst/>
              <a:latin typeface="+mn-lt"/>
              <a:ea typeface="+mn-ea"/>
              <a:cs typeface="+mn-cs"/>
            </a:rPr>
            <a:t>年度以降に発</a:t>
          </a:r>
          <a:r>
            <a:rPr kumimoji="1" lang="ja-JP" altLang="en-US" sz="1100" b="0" i="0" baseline="0">
              <a:solidFill>
                <a:sysClr val="windowText" lastClr="000000"/>
              </a:solidFill>
              <a:effectLst/>
              <a:latin typeface="+mn-lt"/>
              <a:ea typeface="+mn-ea"/>
              <a:cs typeface="+mn-cs"/>
            </a:rPr>
            <a:t>行</a:t>
          </a:r>
          <a:r>
            <a:rPr kumimoji="1" lang="ja-JP" altLang="ja-JP" sz="1100" b="0" i="0" baseline="0">
              <a:solidFill>
                <a:sysClr val="windowText" lastClr="000000"/>
              </a:solidFill>
              <a:effectLst/>
              <a:latin typeface="+mn-lt"/>
              <a:ea typeface="+mn-ea"/>
              <a:cs typeface="+mn-cs"/>
            </a:rPr>
            <a:t>した臨時財政対策債</a:t>
          </a:r>
          <a:r>
            <a:rPr kumimoji="1" lang="ja-JP" altLang="en-US" sz="1100" b="0" i="0" baseline="0">
              <a:solidFill>
                <a:sysClr val="windowText" lastClr="000000"/>
              </a:solidFill>
              <a:effectLst/>
              <a:latin typeface="+mn-lt"/>
              <a:ea typeface="+mn-ea"/>
              <a:cs typeface="+mn-cs"/>
            </a:rPr>
            <a:t>や大型ハード事業に伴う起債</a:t>
          </a:r>
          <a:r>
            <a:rPr kumimoji="1" lang="ja-JP" altLang="ja-JP" sz="1100" b="0" i="0" baseline="0">
              <a:solidFill>
                <a:sysClr val="windowText" lastClr="000000"/>
              </a:solidFill>
              <a:effectLst/>
              <a:latin typeface="+mn-lt"/>
              <a:ea typeface="+mn-ea"/>
              <a:cs typeface="+mn-cs"/>
            </a:rPr>
            <a:t>の元利償還金によるものである。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今後も元利償還金の</a:t>
          </a:r>
          <a:r>
            <a:rPr kumimoji="1" lang="ja-JP" altLang="en-US" sz="1100" b="0" i="0" baseline="0">
              <a:solidFill>
                <a:sysClr val="windowText" lastClr="000000"/>
              </a:solidFill>
              <a:effectLst/>
              <a:latin typeface="+mn-lt"/>
              <a:ea typeface="+mn-ea"/>
              <a:cs typeface="+mn-cs"/>
            </a:rPr>
            <a:t>増加が</a:t>
          </a:r>
          <a:r>
            <a:rPr kumimoji="1" lang="ja-JP" altLang="ja-JP" sz="1100" b="0" i="0" baseline="0">
              <a:solidFill>
                <a:sysClr val="windowText" lastClr="000000"/>
              </a:solidFill>
              <a:effectLst/>
              <a:latin typeface="+mn-lt"/>
              <a:ea typeface="+mn-ea"/>
              <a:cs typeface="+mn-cs"/>
            </a:rPr>
            <a:t>続くと見込まれる</a:t>
          </a:r>
          <a:r>
            <a:rPr kumimoji="1" lang="ja-JP" altLang="en-US" sz="1100" b="0" i="0" baseline="0">
              <a:solidFill>
                <a:sysClr val="windowText" lastClr="000000"/>
              </a:solidFill>
              <a:effectLst/>
              <a:latin typeface="+mn-lt"/>
              <a:ea typeface="+mn-ea"/>
              <a:cs typeface="+mn-cs"/>
            </a:rPr>
            <a:t>ため</a:t>
          </a:r>
          <a:r>
            <a:rPr kumimoji="1" lang="ja-JP" altLang="ja-JP" sz="1100" b="0" i="0" baseline="0">
              <a:solidFill>
                <a:sysClr val="windowText" lastClr="000000"/>
              </a:solidFill>
              <a:effectLst/>
              <a:latin typeface="+mn-lt"/>
              <a:ea typeface="+mn-ea"/>
              <a:cs typeface="+mn-cs"/>
            </a:rPr>
            <a:t>、交付税</a:t>
          </a:r>
          <a:r>
            <a:rPr kumimoji="1" lang="ja-JP" altLang="en-US" sz="1100" b="0" i="0" baseline="0">
              <a:solidFill>
                <a:sysClr val="windowText" lastClr="000000"/>
              </a:solidFill>
              <a:effectLst/>
              <a:latin typeface="+mn-lt"/>
              <a:ea typeface="+mn-ea"/>
              <a:cs typeface="+mn-cs"/>
            </a:rPr>
            <a:t>措置</a:t>
          </a:r>
          <a:r>
            <a:rPr kumimoji="1" lang="ja-JP" altLang="ja-JP" sz="1100" b="0" i="0" baseline="0">
              <a:solidFill>
                <a:sysClr val="windowText" lastClr="000000"/>
              </a:solidFill>
              <a:effectLst/>
              <a:latin typeface="+mn-lt"/>
              <a:ea typeface="+mn-ea"/>
              <a:cs typeface="+mn-cs"/>
            </a:rPr>
            <a:t>の高い起債の</a:t>
          </a:r>
          <a:r>
            <a:rPr kumimoji="1" lang="ja-JP" altLang="en-US" sz="1100" b="0" i="0" baseline="0">
              <a:solidFill>
                <a:sysClr val="windowText" lastClr="000000"/>
              </a:solidFill>
              <a:effectLst/>
              <a:latin typeface="+mn-lt"/>
              <a:ea typeface="+mn-ea"/>
              <a:cs typeface="+mn-cs"/>
            </a:rPr>
            <a:t>発行に努めるとともに</a:t>
          </a:r>
          <a:r>
            <a:rPr kumimoji="1" lang="ja-JP" altLang="ja-JP" sz="1100" b="0" i="0" baseline="0">
              <a:solidFill>
                <a:sysClr val="windowText" lastClr="000000"/>
              </a:solidFill>
              <a:effectLst/>
              <a:latin typeface="+mn-lt"/>
              <a:ea typeface="+mn-ea"/>
              <a:cs typeface="+mn-cs"/>
            </a:rPr>
            <a:t>、事業費の圧縮、実施時期の調整等によ</a:t>
          </a:r>
          <a:r>
            <a:rPr kumimoji="1" lang="ja-JP" altLang="en-US" sz="1100" b="0" i="0" baseline="0">
              <a:solidFill>
                <a:sysClr val="windowText" lastClr="000000"/>
              </a:solidFill>
              <a:effectLst/>
              <a:latin typeface="+mn-lt"/>
              <a:ea typeface="+mn-ea"/>
              <a:cs typeface="+mn-cs"/>
            </a:rPr>
            <a:t>り</a:t>
          </a:r>
          <a:r>
            <a:rPr kumimoji="1" lang="ja-JP" altLang="ja-JP" sz="1100" b="0" i="0" baseline="0">
              <a:solidFill>
                <a:sysClr val="windowText" lastClr="000000"/>
              </a:solidFill>
              <a:effectLst/>
              <a:latin typeface="+mn-lt"/>
              <a:ea typeface="+mn-ea"/>
              <a:cs typeface="+mn-cs"/>
            </a:rPr>
            <a:t>借入れ</a:t>
          </a:r>
          <a:r>
            <a:rPr kumimoji="1" lang="ja-JP" altLang="en-US" sz="1100" b="0" i="0" baseline="0">
              <a:solidFill>
                <a:sysClr val="windowText" lastClr="000000"/>
              </a:solidFill>
              <a:effectLst/>
              <a:latin typeface="+mn-lt"/>
              <a:ea typeface="+mn-ea"/>
              <a:cs typeface="+mn-cs"/>
            </a:rPr>
            <a:t>を抑制し、公債費の抑制に努めていく</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一般会計等に係る地方債の現在高は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年度比</a:t>
          </a:r>
          <a:r>
            <a:rPr kumimoji="1" lang="en-US" altLang="ja-JP" sz="1100" b="0" i="0" baseline="0">
              <a:solidFill>
                <a:sysClr val="windowText" lastClr="000000"/>
              </a:solidFill>
              <a:effectLst/>
              <a:latin typeface="+mn-lt"/>
              <a:ea typeface="+mn-ea"/>
              <a:cs typeface="+mn-cs"/>
            </a:rPr>
            <a:t>656</a:t>
          </a:r>
          <a:r>
            <a:rPr kumimoji="1" lang="ja-JP" altLang="ja-JP" sz="1100" b="0" i="0" baseline="0">
              <a:solidFill>
                <a:sysClr val="windowText" lastClr="000000"/>
              </a:solidFill>
              <a:effectLst/>
              <a:latin typeface="+mn-lt"/>
              <a:ea typeface="+mn-ea"/>
              <a:cs typeface="+mn-cs"/>
            </a:rPr>
            <a:t>百万円の増となった。これは</a:t>
          </a:r>
          <a:r>
            <a:rPr kumimoji="1" lang="ja-JP" altLang="en-US" sz="1100" b="0" i="0" baseline="0">
              <a:solidFill>
                <a:sysClr val="windowText" lastClr="000000"/>
              </a:solidFill>
              <a:effectLst/>
              <a:latin typeface="+mn-lt"/>
              <a:ea typeface="+mn-ea"/>
              <a:cs typeface="+mn-cs"/>
            </a:rPr>
            <a:t>市民交流プラザ整備事業債</a:t>
          </a:r>
          <a:r>
            <a:rPr kumimoji="1" lang="ja-JP" altLang="ja-JP" sz="1100" b="0" i="0" baseline="0">
              <a:solidFill>
                <a:sysClr val="windowText" lastClr="000000"/>
              </a:solidFill>
              <a:effectLst/>
              <a:latin typeface="+mn-lt"/>
              <a:ea typeface="+mn-ea"/>
              <a:cs typeface="+mn-cs"/>
            </a:rPr>
            <a:t>等の公共施設</a:t>
          </a:r>
          <a:r>
            <a:rPr kumimoji="1" lang="ja-JP" altLang="en-US" sz="1100" b="0" i="0" baseline="0">
              <a:solidFill>
                <a:sysClr val="windowText" lastClr="000000"/>
              </a:solidFill>
              <a:effectLst/>
              <a:latin typeface="+mn-lt"/>
              <a:ea typeface="+mn-ea"/>
              <a:cs typeface="+mn-cs"/>
            </a:rPr>
            <a:t>等</a:t>
          </a:r>
          <a:r>
            <a:rPr kumimoji="1" lang="ja-JP" altLang="ja-JP" sz="1100" b="0" i="0" baseline="0">
              <a:solidFill>
                <a:sysClr val="windowText" lastClr="000000"/>
              </a:solidFill>
              <a:effectLst/>
              <a:latin typeface="+mn-lt"/>
              <a:ea typeface="+mn-ea"/>
              <a:cs typeface="+mn-cs"/>
            </a:rPr>
            <a:t>適正管理推進事業債の発行が増加したことが主な要因である。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充当可能基金は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年度比</a:t>
          </a:r>
          <a:r>
            <a:rPr kumimoji="1" lang="en-US" altLang="ja-JP" sz="1100" b="0" i="0" baseline="0">
              <a:solidFill>
                <a:sysClr val="windowText" lastClr="000000"/>
              </a:solidFill>
              <a:effectLst/>
              <a:latin typeface="+mn-lt"/>
              <a:ea typeface="+mn-ea"/>
              <a:cs typeface="+mn-cs"/>
            </a:rPr>
            <a:t>77</a:t>
          </a:r>
          <a:r>
            <a:rPr kumimoji="1" lang="ja-JP" altLang="ja-JP" sz="1100" b="0" i="0" baseline="0">
              <a:solidFill>
                <a:sysClr val="windowText" lastClr="000000"/>
              </a:solidFill>
              <a:effectLst/>
              <a:latin typeface="+mn-lt"/>
              <a:ea typeface="+mn-ea"/>
              <a:cs typeface="+mn-cs"/>
            </a:rPr>
            <a:t>百万円の減となった。これは</a:t>
          </a:r>
          <a:r>
            <a:rPr kumimoji="1" lang="ja-JP" altLang="en-US" sz="1100" b="0" i="0" baseline="0">
              <a:solidFill>
                <a:sysClr val="windowText" lastClr="000000"/>
              </a:solidFill>
              <a:effectLst/>
              <a:latin typeface="+mn-lt"/>
              <a:ea typeface="+mn-ea"/>
              <a:cs typeface="+mn-cs"/>
            </a:rPr>
            <a:t>健やか福祉基金等のその他特定目的基金</a:t>
          </a:r>
          <a:r>
            <a:rPr kumimoji="1" lang="ja-JP" altLang="ja-JP" sz="1100" b="0" i="0" baseline="0">
              <a:solidFill>
                <a:sysClr val="windowText" lastClr="000000"/>
              </a:solidFill>
              <a:effectLst/>
              <a:latin typeface="+mn-lt"/>
              <a:ea typeface="+mn-ea"/>
              <a:cs typeface="+mn-cs"/>
            </a:rPr>
            <a:t>を取り崩したことが主な要因である。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今後は地方債の発行や基金の取り崩しを極力抑えるよう努める。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富山県小矢部市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各福祉事業に</a:t>
          </a:r>
          <a:r>
            <a:rPr kumimoji="0"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健やか福祉基金</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取り崩したことなどにより、その他特定目的基金が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4400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万円減少した。財政調整基金は、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大型事業の完了等により</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取り崩しを行わず積立てたことにより、</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9700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万円増加した。基金全体では</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4800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万円の減となった。</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今後もその他特定目的基金は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各</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目的に応じて適正に</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積み立てていく</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。財政調整基金や減債基金は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将来に備え、取り崩しの抑制や計画的な積立てに努める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mn-lt"/>
              <a:ea typeface="+mn-ea"/>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健やか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福祉基金：小矢部市の地域福祉</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、社会福祉、高齢化社会対策及び保健福祉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に関する事業の推進を図るため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ふるさとおやべ応援基金：ふるさとおやべ応援寄附金を寄附を行った者の意向に沿った事業の財源に充当</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スポーツ振興基金：市民の体育、スポーツの発展向上を図り、スポーツ関係団体の活動を促進するため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庁舎整備基金：小矢部市庁舎の大規模な補修及び改修等事業の資金に充てるため</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小矢部市の国際交流及び多文化共生社会の推進に資する事業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に充てるため</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健やか</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福祉基金：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公立、民間の保育施設運営費等に充当による減</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社会福祉協議会・保護司会・遺族会等へ補助金に充当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による減</a:t>
          </a:r>
          <a:endParaRPr lang="en-US" altLang="ja-JP"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en-US" sz="11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公立学校共済組合運営補助金等に充当</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による減</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ふるさとおやべ応援基金：寄附</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金の増</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スポーツ振興基金：増減なし</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国際交流基金：英語教育推進事業費（外国語指導助手は県業務）に充当したことによる減</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その他特定目的基金は、今後控える給食センターの整備や庁舎の耐震改修に備え、当該整備を目的とする基金の計画的な積立てに努める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1300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万円となっており、</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9700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万円の増加となっている。</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統合こども園整備事業等の大型事業の完了もあり、基金の取り崩しを行わず積立てたことが要因である。</a:t>
          </a:r>
          <a:endParaRPr lang="ja-JP" altLang="ja-JP">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財政調整基金は、その繰入れに頼らない予算編成を基本とし、標準財政規模の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％程度の確保を目指す</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減債基金は、今後の公債費の増嵩に備え、引き続き計画的に積み立てていく。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財政力指数は上昇傾向にあるが、令和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年度の基準財政収入額及び基準財政需要額は、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年度と比較してほぼ横ばいだったため、財政力指数は昨年度と同じ</a:t>
          </a:r>
          <a:r>
            <a:rPr kumimoji="1" lang="en-US" altLang="ja-JP" sz="1100" b="0" i="0" baseline="0">
              <a:solidFill>
                <a:sysClr val="windowText" lastClr="000000"/>
              </a:solidFill>
              <a:effectLst/>
              <a:latin typeface="+mn-lt"/>
              <a:ea typeface="+mn-ea"/>
              <a:cs typeface="+mn-cs"/>
            </a:rPr>
            <a:t>0.60</a:t>
          </a:r>
          <a:r>
            <a:rPr kumimoji="1" lang="ja-JP" altLang="ja-JP" sz="1100" b="0" i="0" baseline="0">
              <a:solidFill>
                <a:sysClr val="windowText" lastClr="000000"/>
              </a:solidFill>
              <a:effectLst/>
              <a:latin typeface="+mn-lt"/>
              <a:ea typeface="+mn-ea"/>
              <a:cs typeface="+mn-cs"/>
            </a:rPr>
            <a:t>ポイント</a:t>
          </a:r>
          <a:r>
            <a:rPr kumimoji="1" lang="ja-JP" altLang="en-US" sz="1100" b="0" i="0" baseline="0">
              <a:solidFill>
                <a:sysClr val="windowText" lastClr="000000"/>
              </a:solidFill>
              <a:effectLst/>
              <a:latin typeface="+mn-lt"/>
              <a:ea typeface="+mn-ea"/>
              <a:cs typeface="+mn-cs"/>
            </a:rPr>
            <a:t>であった</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今後も引き続き、企業誘致や地場産業の</a:t>
          </a:r>
          <a:r>
            <a:rPr kumimoji="1" lang="ja-JP" altLang="en-US" sz="1100" b="0" i="0" baseline="0">
              <a:solidFill>
                <a:sysClr val="windowText" lastClr="000000"/>
              </a:solidFill>
              <a:effectLst/>
              <a:latin typeface="+mn-lt"/>
              <a:ea typeface="+mn-ea"/>
              <a:cs typeface="+mn-cs"/>
            </a:rPr>
            <a:t>振興</a:t>
          </a:r>
          <a:r>
            <a:rPr kumimoji="1" lang="ja-JP" altLang="ja-JP" sz="1100" b="0" i="0" baseline="0">
              <a:solidFill>
                <a:sysClr val="windowText" lastClr="000000"/>
              </a:solidFill>
              <a:effectLst/>
              <a:latin typeface="+mn-lt"/>
              <a:ea typeface="+mn-ea"/>
              <a:cs typeface="+mn-cs"/>
            </a:rPr>
            <a:t>、中小企業対策の推進</a:t>
          </a:r>
          <a:r>
            <a:rPr kumimoji="1" lang="ja-JP" altLang="en-US" sz="1100" b="0" i="0" baseline="0">
              <a:solidFill>
                <a:sysClr val="windowText" lastClr="000000"/>
              </a:solidFill>
              <a:effectLst/>
              <a:latin typeface="+mn-lt"/>
              <a:ea typeface="+mn-ea"/>
              <a:cs typeface="+mn-cs"/>
            </a:rPr>
            <a:t>に努め</a:t>
          </a:r>
          <a:r>
            <a:rPr kumimoji="1" lang="ja-JP" altLang="ja-JP" sz="1100" b="0" i="0" baseline="0">
              <a:solidFill>
                <a:sysClr val="windowText" lastClr="000000"/>
              </a:solidFill>
              <a:effectLst/>
              <a:latin typeface="+mn-lt"/>
              <a:ea typeface="+mn-ea"/>
              <a:cs typeface="+mn-cs"/>
            </a:rPr>
            <a:t>、市内経済</a:t>
          </a:r>
          <a:r>
            <a:rPr kumimoji="1" lang="ja-JP" altLang="en-US" sz="1100" b="0" i="0" baseline="0">
              <a:solidFill>
                <a:sysClr val="windowText" lastClr="000000"/>
              </a:solidFill>
              <a:effectLst/>
              <a:latin typeface="+mn-lt"/>
              <a:ea typeface="+mn-ea"/>
              <a:cs typeface="+mn-cs"/>
            </a:rPr>
            <a:t>の</a:t>
          </a:r>
          <a:r>
            <a:rPr kumimoji="1" lang="ja-JP" altLang="ja-JP" sz="1100" b="0" i="0" baseline="0">
              <a:solidFill>
                <a:sysClr val="windowText" lastClr="000000"/>
              </a:solidFill>
              <a:effectLst/>
              <a:latin typeface="+mn-lt"/>
              <a:ea typeface="+mn-ea"/>
              <a:cs typeface="+mn-cs"/>
            </a:rPr>
            <a:t>発展</a:t>
          </a:r>
          <a:r>
            <a:rPr kumimoji="1" lang="ja-JP" altLang="en-US" sz="1100" b="0" i="0" baseline="0">
              <a:solidFill>
                <a:sysClr val="windowText" lastClr="000000"/>
              </a:solidFill>
              <a:effectLst/>
              <a:latin typeface="+mn-lt"/>
              <a:ea typeface="+mn-ea"/>
              <a:cs typeface="+mn-cs"/>
            </a:rPr>
            <a:t>を図るとともに</a:t>
          </a:r>
          <a:r>
            <a:rPr kumimoji="1" lang="ja-JP" altLang="ja-JP" sz="1100" b="0" i="0" baseline="0">
              <a:solidFill>
                <a:sysClr val="windowText" lastClr="000000"/>
              </a:solidFill>
              <a:effectLst/>
              <a:latin typeface="+mn-lt"/>
              <a:ea typeface="+mn-ea"/>
              <a:cs typeface="+mn-cs"/>
            </a:rPr>
            <a:t>、徴収対策の強化等</a:t>
          </a:r>
          <a:r>
            <a:rPr kumimoji="1" lang="ja-JP" altLang="en-US" sz="1100" b="0" i="0" baseline="0">
              <a:solidFill>
                <a:sysClr val="windowText" lastClr="000000"/>
              </a:solidFill>
              <a:effectLst/>
              <a:latin typeface="+mn-lt"/>
              <a:ea typeface="+mn-ea"/>
              <a:cs typeface="+mn-cs"/>
            </a:rPr>
            <a:t>も行いながら</a:t>
          </a:r>
          <a:r>
            <a:rPr kumimoji="1" lang="ja-JP" altLang="ja-JP" sz="1100" b="0" i="0" baseline="0">
              <a:solidFill>
                <a:sysClr val="windowText" lastClr="000000"/>
              </a:solidFill>
              <a:effectLst/>
              <a:latin typeface="+mn-lt"/>
              <a:ea typeface="+mn-ea"/>
              <a:cs typeface="+mn-cs"/>
            </a:rPr>
            <a:t>、更なる税収増に努める。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147108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9850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96308</xdr:rowOff>
    </xdr:from>
    <xdr:to>
      <xdr:col>11</xdr:col>
      <xdr:colOff>82550</xdr:colOff>
      <xdr:row>41</xdr:row>
      <xdr:rowOff>26458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36635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平成</a:t>
          </a:r>
          <a:r>
            <a:rPr kumimoji="1" lang="en-US" altLang="ja-JP" sz="1100" b="0" i="0" baseline="0">
              <a:solidFill>
                <a:sysClr val="windowText" lastClr="000000"/>
              </a:solidFill>
              <a:effectLst/>
              <a:latin typeface="+mn-lt"/>
              <a:ea typeface="+mn-ea"/>
              <a:cs typeface="+mn-cs"/>
            </a:rPr>
            <a:t>27</a:t>
          </a:r>
          <a:r>
            <a:rPr kumimoji="1" lang="ja-JP" altLang="ja-JP" sz="1100" b="0" i="0" baseline="0">
              <a:solidFill>
                <a:sysClr val="windowText" lastClr="000000"/>
              </a:solidFill>
              <a:effectLst/>
              <a:latin typeface="+mn-lt"/>
              <a:ea typeface="+mn-ea"/>
              <a:cs typeface="+mn-cs"/>
            </a:rPr>
            <a:t>年度は地域活性化交付金の増などにより、一時的に経常収支比率が改善した。しかし平成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年度以降は、扶助費の増や公債費の増等により一般財源が増加し、比率が悪化している。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今後も公債費の増が見込まれる</a:t>
          </a:r>
          <a:r>
            <a:rPr kumimoji="1" lang="ja-JP" altLang="en-US" sz="1100" b="0" i="0" baseline="0">
              <a:solidFill>
                <a:sysClr val="windowText" lastClr="000000"/>
              </a:solidFill>
              <a:effectLst/>
              <a:latin typeface="+mn-lt"/>
              <a:ea typeface="+mn-ea"/>
              <a:cs typeface="+mn-cs"/>
            </a:rPr>
            <a:t>が</a:t>
          </a:r>
          <a:r>
            <a:rPr kumimoji="1" lang="ja-JP" altLang="ja-JP" sz="1100" b="0" i="0" baseline="0">
              <a:solidFill>
                <a:sysClr val="windowText" lastClr="000000"/>
              </a:solidFill>
              <a:effectLst/>
              <a:latin typeface="+mn-lt"/>
              <a:ea typeface="+mn-ea"/>
              <a:cs typeface="+mn-cs"/>
            </a:rPr>
            <a:t>、大型事業の実施年次を平準化するなど、将来の公債費負担の抑制に努める。また、施設の集約化によって経常的な維</a:t>
          </a:r>
          <a:r>
            <a:rPr kumimoji="1" lang="ja-JP" altLang="en-US" sz="1100" b="0" i="0" baseline="0">
              <a:solidFill>
                <a:sysClr val="windowText" lastClr="000000"/>
              </a:solidFill>
              <a:effectLst/>
              <a:latin typeface="+mn-lt"/>
              <a:ea typeface="+mn-ea"/>
              <a:cs typeface="+mn-cs"/>
            </a:rPr>
            <a:t>維</a:t>
          </a:r>
          <a:r>
            <a:rPr kumimoji="1" lang="ja-JP" altLang="ja-JP" sz="1100" b="0" i="0" baseline="0">
              <a:solidFill>
                <a:sysClr val="windowText" lastClr="000000"/>
              </a:solidFill>
              <a:effectLst/>
              <a:latin typeface="+mn-lt"/>
              <a:ea typeface="+mn-ea"/>
              <a:cs typeface="+mn-cs"/>
            </a:rPr>
            <a:t>管理費用の縮減を推し進める。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32385</xdr:rowOff>
    </xdr:from>
    <xdr:to>
      <xdr:col>23</xdr:col>
      <xdr:colOff>133350</xdr:colOff>
      <xdr:row>62</xdr:row>
      <xdr:rowOff>62547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66228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32385</xdr:rowOff>
    </xdr:from>
    <xdr:to>
      <xdr:col>19</xdr:col>
      <xdr:colOff>133350</xdr:colOff>
      <xdr:row>62</xdr:row>
      <xdr:rowOff>44450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6622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2222</xdr:rowOff>
    </xdr:from>
    <xdr:to>
      <xdr:col>15</xdr:col>
      <xdr:colOff>82550</xdr:colOff>
      <xdr:row>62</xdr:row>
      <xdr:rowOff>44450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3212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71120</xdr:rowOff>
    </xdr:from>
    <xdr:to>
      <xdr:col>11</xdr:col>
      <xdr:colOff>31750</xdr:colOff>
      <xdr:row>62</xdr:row>
      <xdr:rowOff>2222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29570"/>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28274</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48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153035</xdr:rowOff>
    </xdr:from>
    <xdr:to>
      <xdr:col>19</xdr:col>
      <xdr:colOff>184150</xdr:colOff>
      <xdr:row>62</xdr:row>
      <xdr:rowOff>83185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93362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38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122872</xdr:rowOff>
    </xdr:from>
    <xdr:to>
      <xdr:col>11</xdr:col>
      <xdr:colOff>82550</xdr:colOff>
      <xdr:row>62</xdr:row>
      <xdr:rowOff>53022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63199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20320</xdr:rowOff>
    </xdr:from>
    <xdr:to>
      <xdr:col>7</xdr:col>
      <xdr:colOff>31750</xdr:colOff>
      <xdr:row>61</xdr:row>
      <xdr:rowOff>121920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132097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000" b="0" i="0" baseline="0">
              <a:solidFill>
                <a:sysClr val="windowText" lastClr="000000"/>
              </a:solidFill>
              <a:effectLst/>
              <a:latin typeface="+mn-lt"/>
              <a:ea typeface="+mn-ea"/>
              <a:cs typeface="+mn-cs"/>
            </a:rPr>
            <a:t>令和</a:t>
          </a:r>
          <a:r>
            <a:rPr kumimoji="1" lang="ja-JP" altLang="en-US" sz="1000" b="0" i="0" baseline="0">
              <a:solidFill>
                <a:sysClr val="windowText" lastClr="000000"/>
              </a:solidFill>
              <a:effectLst/>
              <a:latin typeface="+mn-lt"/>
              <a:ea typeface="+mn-ea"/>
              <a:cs typeface="+mn-cs"/>
            </a:rPr>
            <a:t>２</a:t>
          </a:r>
          <a:r>
            <a:rPr kumimoji="1" lang="ja-JP" altLang="ja-JP" sz="1000" b="0" i="0" baseline="0">
              <a:solidFill>
                <a:sysClr val="windowText" lastClr="000000"/>
              </a:solidFill>
              <a:effectLst/>
              <a:latin typeface="+mn-lt"/>
              <a:ea typeface="+mn-ea"/>
              <a:cs typeface="+mn-cs"/>
            </a:rPr>
            <a:t>年度は前年度に比べて</a:t>
          </a:r>
          <a:r>
            <a:rPr kumimoji="1" lang="en-US" altLang="ja-JP" sz="1000" b="0" i="0" baseline="0">
              <a:solidFill>
                <a:sysClr val="windowText" lastClr="000000"/>
              </a:solidFill>
              <a:effectLst/>
              <a:latin typeface="+mn-lt"/>
              <a:ea typeface="+mn-ea"/>
              <a:cs typeface="+mn-cs"/>
            </a:rPr>
            <a:t>14,238</a:t>
          </a:r>
          <a:r>
            <a:rPr kumimoji="1" lang="ja-JP" altLang="ja-JP" sz="1000" b="0" i="0" baseline="0">
              <a:solidFill>
                <a:sysClr val="windowText" lastClr="000000"/>
              </a:solidFill>
              <a:effectLst/>
              <a:latin typeface="+mn-lt"/>
              <a:ea typeface="+mn-ea"/>
              <a:cs typeface="+mn-cs"/>
            </a:rPr>
            <a:t>円</a:t>
          </a:r>
          <a:r>
            <a:rPr kumimoji="1" lang="ja-JP" altLang="en-US" sz="1000" b="0" i="0" baseline="0">
              <a:solidFill>
                <a:sysClr val="windowText" lastClr="000000"/>
              </a:solidFill>
              <a:effectLst/>
              <a:latin typeface="+mn-lt"/>
              <a:ea typeface="+mn-ea"/>
              <a:cs typeface="+mn-cs"/>
            </a:rPr>
            <a:t>増加</a:t>
          </a:r>
          <a:r>
            <a:rPr kumimoji="1" lang="ja-JP" altLang="ja-JP" sz="1000" b="0" i="0" baseline="0">
              <a:solidFill>
                <a:sysClr val="windowText" lastClr="000000"/>
              </a:solidFill>
              <a:effectLst/>
              <a:latin typeface="+mn-lt"/>
              <a:ea typeface="+mn-ea"/>
              <a:cs typeface="+mn-cs"/>
            </a:rPr>
            <a:t>した。その要因は、</a:t>
          </a:r>
          <a:r>
            <a:rPr kumimoji="1" lang="ja-JP" altLang="en-US" sz="1000" b="0" i="0" baseline="0">
              <a:solidFill>
                <a:sysClr val="windowText" lastClr="000000"/>
              </a:solidFill>
              <a:effectLst/>
              <a:latin typeface="+mn-lt"/>
              <a:ea typeface="+mn-ea"/>
              <a:cs typeface="+mn-cs"/>
            </a:rPr>
            <a:t>会計年度任用職員制度の導入や大雪被害による除雪費用を含む維持補修費の増加</a:t>
          </a:r>
          <a:r>
            <a:rPr kumimoji="1" lang="ja-JP" altLang="ja-JP" sz="1000" b="0" i="0" baseline="0">
              <a:solidFill>
                <a:sysClr val="windowText" lastClr="000000"/>
              </a:solidFill>
              <a:effectLst/>
              <a:latin typeface="+mn-lt"/>
              <a:ea typeface="+mn-ea"/>
              <a:cs typeface="+mn-cs"/>
            </a:rPr>
            <a:t>によるものである。施設の老朽化</a:t>
          </a:r>
          <a:r>
            <a:rPr kumimoji="1" lang="ja-JP" altLang="en-US" sz="1000" b="0" i="0" baseline="0">
              <a:solidFill>
                <a:sysClr val="windowText" lastClr="000000"/>
              </a:solidFill>
              <a:effectLst/>
              <a:latin typeface="+mn-lt"/>
              <a:ea typeface="+mn-ea"/>
              <a:cs typeface="+mn-cs"/>
            </a:rPr>
            <a:t>も</a:t>
          </a:r>
          <a:r>
            <a:rPr kumimoji="1" lang="ja-JP" altLang="ja-JP" sz="1000" b="0" i="0" baseline="0">
              <a:solidFill>
                <a:sysClr val="windowText" lastClr="000000"/>
              </a:solidFill>
              <a:effectLst/>
              <a:latin typeface="+mn-lt"/>
              <a:ea typeface="+mn-ea"/>
              <a:cs typeface="+mn-cs"/>
            </a:rPr>
            <a:t>進んでいることから、</a:t>
          </a:r>
          <a:r>
            <a:rPr kumimoji="1" lang="ja-JP" altLang="en-US" sz="1000" b="0" i="0" baseline="0">
              <a:solidFill>
                <a:sysClr val="windowText" lastClr="000000"/>
              </a:solidFill>
              <a:effectLst/>
              <a:latin typeface="+mn-lt"/>
              <a:ea typeface="+mn-ea"/>
              <a:cs typeface="+mn-cs"/>
            </a:rPr>
            <a:t>今後も</a:t>
          </a:r>
          <a:r>
            <a:rPr kumimoji="1" lang="ja-JP" altLang="ja-JP" sz="1000" b="0" i="0" baseline="0">
              <a:solidFill>
                <a:sysClr val="windowText" lastClr="000000"/>
              </a:solidFill>
              <a:effectLst/>
              <a:latin typeface="+mn-lt"/>
              <a:ea typeface="+mn-ea"/>
              <a:cs typeface="+mn-cs"/>
            </a:rPr>
            <a:t>維持補修費は増加していくものと予想される。対策として施設の集約化事業</a:t>
          </a:r>
          <a:r>
            <a:rPr kumimoji="1" lang="ja-JP" altLang="en-US" sz="1000" b="0" i="0" baseline="0">
              <a:solidFill>
                <a:sysClr val="windowText" lastClr="000000"/>
              </a:solidFill>
              <a:effectLst/>
              <a:latin typeface="+mn-lt"/>
              <a:ea typeface="+mn-ea"/>
              <a:cs typeface="+mn-cs"/>
            </a:rPr>
            <a:t>を</a:t>
          </a:r>
          <a:r>
            <a:rPr kumimoji="1" lang="ja-JP" altLang="ja-JP" sz="1000" b="0" i="0" baseline="0">
              <a:solidFill>
                <a:sysClr val="windowText" lastClr="000000"/>
              </a:solidFill>
              <a:effectLst/>
              <a:latin typeface="+mn-lt"/>
              <a:ea typeface="+mn-ea"/>
              <a:cs typeface="+mn-cs"/>
            </a:rPr>
            <a:t>進</a:t>
          </a:r>
          <a:r>
            <a:rPr kumimoji="1" lang="ja-JP" altLang="en-US" sz="1000" b="0" i="0" baseline="0">
              <a:solidFill>
                <a:sysClr val="windowText" lastClr="000000"/>
              </a:solidFill>
              <a:effectLst/>
              <a:latin typeface="+mn-lt"/>
              <a:ea typeface="+mn-ea"/>
              <a:cs typeface="+mn-cs"/>
            </a:rPr>
            <a:t>め</a:t>
          </a:r>
          <a:r>
            <a:rPr kumimoji="1" lang="ja-JP" altLang="ja-JP" sz="1000" b="0" i="0" baseline="0">
              <a:solidFill>
                <a:sysClr val="windowText" lastClr="000000"/>
              </a:solidFill>
              <a:effectLst/>
              <a:latin typeface="+mn-lt"/>
              <a:ea typeface="+mn-ea"/>
              <a:cs typeface="+mn-cs"/>
            </a:rPr>
            <a:t>ており、既存の保育所や社会教育施設等を順次、除却、譲渡する予定である。その後は維持補修費や物件費の減少が見込まれる。</a:t>
          </a:r>
          <a:endParaRPr lang="ja-JP" altLang="ja-JP" sz="1000">
            <a:solidFill>
              <a:sysClr val="windowText" lastClr="000000"/>
            </a:solidFill>
            <a:effectLst/>
          </a:endParaRPr>
        </a:p>
        <a:p>
          <a:pPr eaLnBrk="1" fontAlgn="auto" latinLnBrk="0" hangingPunct="1"/>
          <a:r>
            <a:rPr kumimoji="1" lang="ja-JP" altLang="ja-JP" sz="1000" b="0" i="0" baseline="0">
              <a:solidFill>
                <a:sysClr val="windowText" lastClr="000000"/>
              </a:solidFill>
              <a:effectLst/>
              <a:latin typeface="+mn-lt"/>
              <a:ea typeface="+mn-ea"/>
              <a:cs typeface="+mn-cs"/>
            </a:rPr>
            <a:t>　人件費についても、事業の見直しや事務の簡素化、事務量に見合った人員配置を行うことで、現行の条例定数内で適正な執行を行う。</a:t>
          </a:r>
          <a:endParaRPr lang="ja-JP" altLang="ja-JP" sz="10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38888</xdr:rowOff>
    </xdr:from>
    <xdr:to>
      <xdr:col>23</xdr:col>
      <xdr:colOff>133350</xdr:colOff>
      <xdr:row>82</xdr:row>
      <xdr:rowOff>153408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97788"/>
          <a:ext cx="838200" cy="11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38888</xdr:rowOff>
    </xdr:from>
    <xdr:to>
      <xdr:col>19</xdr:col>
      <xdr:colOff>133350</xdr:colOff>
      <xdr:row>82</xdr:row>
      <xdr:rowOff>47397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97788"/>
          <a:ext cx="8890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47397</xdr:rowOff>
    </xdr:from>
    <xdr:to>
      <xdr:col>15</xdr:col>
      <xdr:colOff>82550</xdr:colOff>
      <xdr:row>82</xdr:row>
      <xdr:rowOff>75574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106297"/>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151299</xdr:rowOff>
    </xdr:from>
    <xdr:to>
      <xdr:col>11</xdr:col>
      <xdr:colOff>31750</xdr:colOff>
      <xdr:row>82</xdr:row>
      <xdr:rowOff>75574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38749"/>
          <a:ext cx="889000" cy="9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102608</xdr:rowOff>
    </xdr:from>
    <xdr:to>
      <xdr:col>23</xdr:col>
      <xdr:colOff>184150</xdr:colOff>
      <xdr:row>83</xdr:row>
      <xdr:rowOff>32758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6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119135</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159538</xdr:rowOff>
    </xdr:from>
    <xdr:to>
      <xdr:col>19</xdr:col>
      <xdr:colOff>184150</xdr:colOff>
      <xdr:row>82</xdr:row>
      <xdr:rowOff>89688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99865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5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168047</xdr:rowOff>
    </xdr:from>
    <xdr:to>
      <xdr:col>15</xdr:col>
      <xdr:colOff>133350</xdr:colOff>
      <xdr:row>82</xdr:row>
      <xdr:rowOff>98197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108374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24774</xdr:rowOff>
    </xdr:from>
    <xdr:to>
      <xdr:col>11</xdr:col>
      <xdr:colOff>82550</xdr:colOff>
      <xdr:row>82</xdr:row>
      <xdr:rowOff>126374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136551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52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100499</xdr:rowOff>
    </xdr:from>
    <xdr:to>
      <xdr:col>7</xdr:col>
      <xdr:colOff>31750</xdr:colOff>
      <xdr:row>82</xdr:row>
      <xdr:rowOff>30649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8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40826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5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上昇傾向にあるものの、類似団体、全国市平均と比較すると依然として大きく下回っている。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今後も引き続き、事業の見直し</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事務の</a:t>
          </a:r>
          <a:r>
            <a:rPr kumimoji="1" lang="ja-JP" altLang="en-US" sz="1100">
              <a:solidFill>
                <a:sysClr val="windowText" lastClr="000000"/>
              </a:solidFill>
              <a:effectLst/>
              <a:latin typeface="+mn-lt"/>
              <a:ea typeface="+mn-ea"/>
              <a:cs typeface="+mn-cs"/>
            </a:rPr>
            <a:t>効率</a:t>
          </a:r>
          <a:r>
            <a:rPr kumimoji="1" lang="ja-JP" altLang="ja-JP" sz="1100">
              <a:solidFill>
                <a:sysClr val="windowText" lastClr="000000"/>
              </a:solidFill>
              <a:effectLst/>
              <a:latin typeface="+mn-lt"/>
              <a:ea typeface="+mn-ea"/>
              <a:cs typeface="+mn-cs"/>
            </a:rPr>
            <a:t>化</a:t>
          </a:r>
          <a:r>
            <a:rPr kumimoji="1" lang="ja-JP" altLang="en-US" sz="1100">
              <a:solidFill>
                <a:sysClr val="windowText" lastClr="000000"/>
              </a:solidFill>
              <a:effectLst/>
              <a:latin typeface="+mn-lt"/>
              <a:ea typeface="+mn-ea"/>
              <a:cs typeface="+mn-cs"/>
            </a:rPr>
            <a:t>に努めるとともに</a:t>
          </a:r>
          <a:r>
            <a:rPr kumimoji="1" lang="ja-JP" altLang="ja-JP" sz="1100">
              <a:solidFill>
                <a:sysClr val="windowText" lastClr="000000"/>
              </a:solidFill>
              <a:effectLst/>
              <a:latin typeface="+mn-lt"/>
              <a:ea typeface="+mn-ea"/>
              <a:cs typeface="+mn-cs"/>
            </a:rPr>
            <a:t>、ノー残業デーの徹底や振替休日の適切な取得等により、時間外勤務手当の削減を図る。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20461</xdr:rowOff>
    </xdr:from>
    <xdr:to>
      <xdr:col>81</xdr:col>
      <xdr:colOff>44450</xdr:colOff>
      <xdr:row>82</xdr:row>
      <xdr:rowOff>36689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3907911"/>
          <a:ext cx="8382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98072</xdr:rowOff>
    </xdr:from>
    <xdr:to>
      <xdr:col>77</xdr:col>
      <xdr:colOff>44450</xdr:colOff>
      <xdr:row>81</xdr:row>
      <xdr:rowOff>20461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38140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57855</xdr:rowOff>
    </xdr:from>
    <xdr:to>
      <xdr:col>72</xdr:col>
      <xdr:colOff>203200</xdr:colOff>
      <xdr:row>80</xdr:row>
      <xdr:rowOff>98072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37738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57855</xdr:rowOff>
    </xdr:from>
    <xdr:to>
      <xdr:col>68</xdr:col>
      <xdr:colOff>152400</xdr:colOff>
      <xdr:row>80</xdr:row>
      <xdr:rowOff>138289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37738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2416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388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141111</xdr:rowOff>
    </xdr:from>
    <xdr:to>
      <xdr:col>77</xdr:col>
      <xdr:colOff>95250</xdr:colOff>
      <xdr:row>81</xdr:row>
      <xdr:rowOff>71261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81438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625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47272</xdr:rowOff>
    </xdr:from>
    <xdr:to>
      <xdr:col>73</xdr:col>
      <xdr:colOff>44450</xdr:colOff>
      <xdr:row>80</xdr:row>
      <xdr:rowOff>148872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376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159049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53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7055</xdr:rowOff>
    </xdr:from>
    <xdr:to>
      <xdr:col>68</xdr:col>
      <xdr:colOff>203200</xdr:colOff>
      <xdr:row>80</xdr:row>
      <xdr:rowOff>108655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37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118832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49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87489</xdr:rowOff>
    </xdr:from>
    <xdr:to>
      <xdr:col>64</xdr:col>
      <xdr:colOff>152400</xdr:colOff>
      <xdr:row>81</xdr:row>
      <xdr:rowOff>17639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38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27816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57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年度に比べて若干</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a:t>
          </a:r>
          <a:r>
            <a:rPr kumimoji="1" lang="ja-JP" altLang="en-US" sz="1100" b="0" i="0" baseline="0">
              <a:solidFill>
                <a:sysClr val="windowText" lastClr="000000"/>
              </a:solidFill>
              <a:effectLst/>
              <a:latin typeface="+mn-lt"/>
              <a:ea typeface="+mn-ea"/>
              <a:cs typeface="+mn-cs"/>
            </a:rPr>
            <a:t>ているが</a:t>
          </a:r>
          <a:r>
            <a:rPr kumimoji="1" lang="ja-JP" altLang="ja-JP" sz="1100" b="0" i="0" baseline="0">
              <a:solidFill>
                <a:sysClr val="windowText" lastClr="000000"/>
              </a:solidFill>
              <a:effectLst/>
              <a:latin typeface="+mn-lt"/>
              <a:ea typeface="+mn-ea"/>
              <a:cs typeface="+mn-cs"/>
            </a:rPr>
            <a:t>、依然として類似団体平均値や全国平均を下回っている。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近年は新規採用職員として社会人経験者を積極的に採用するなど、効率的な人材活用を試みている。今後も定められた人数の中で、適正な職員数の確保に努める。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165916</xdr:rowOff>
    </xdr:from>
    <xdr:to>
      <xdr:col>81</xdr:col>
      <xdr:colOff>44450</xdr:colOff>
      <xdr:row>62</xdr:row>
      <xdr:rowOff>15149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624366"/>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100421</xdr:rowOff>
    </xdr:from>
    <xdr:to>
      <xdr:col>77</xdr:col>
      <xdr:colOff>44450</xdr:colOff>
      <xdr:row>62</xdr:row>
      <xdr:rowOff>15149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8871"/>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81462</xdr:rowOff>
    </xdr:from>
    <xdr:to>
      <xdr:col>72</xdr:col>
      <xdr:colOff>203200</xdr:colOff>
      <xdr:row>61</xdr:row>
      <xdr:rowOff>100421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39912"/>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69397</xdr:rowOff>
    </xdr:from>
    <xdr:to>
      <xdr:col>68</xdr:col>
      <xdr:colOff>152400</xdr:colOff>
      <xdr:row>61</xdr:row>
      <xdr:rowOff>81462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784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115116</xdr:rowOff>
    </xdr:from>
    <xdr:to>
      <xdr:col>81</xdr:col>
      <xdr:colOff>95250</xdr:colOff>
      <xdr:row>62</xdr:row>
      <xdr:rowOff>45266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7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131643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1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135799</xdr:rowOff>
    </xdr:from>
    <xdr:to>
      <xdr:col>77</xdr:col>
      <xdr:colOff>95250</xdr:colOff>
      <xdr:row>62</xdr:row>
      <xdr:rowOff>65949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76126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363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49621</xdr:rowOff>
    </xdr:from>
    <xdr:to>
      <xdr:col>73</xdr:col>
      <xdr:colOff>44450</xdr:colOff>
      <xdr:row>61</xdr:row>
      <xdr:rowOff>151221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161398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7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30662</xdr:rowOff>
    </xdr:from>
    <xdr:to>
      <xdr:col>68</xdr:col>
      <xdr:colOff>203200</xdr:colOff>
      <xdr:row>61</xdr:row>
      <xdr:rowOff>132262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142439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5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7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130374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実質公債費比率については、</a:t>
          </a:r>
          <a:r>
            <a:rPr kumimoji="1" lang="ja-JP" altLang="ja-JP" sz="1100" b="0" i="0" baseline="0">
              <a:solidFill>
                <a:sysClr val="windowText" lastClr="000000"/>
              </a:solidFill>
              <a:effectLst/>
              <a:latin typeface="+mn-lt"/>
              <a:ea typeface="+mn-ea"/>
              <a:cs typeface="+mn-cs"/>
            </a:rPr>
            <a:t>単年度、３ヶ年平均のいずれでも実質公債費比率が</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した。依然として、類似団体平均値、全国平均、県平均よりも高い比率となっている。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今後、令和</a:t>
          </a:r>
          <a:r>
            <a:rPr kumimoji="1" lang="ja-JP" altLang="en-US" sz="1100" b="0" i="0" baseline="0">
              <a:solidFill>
                <a:sysClr val="windowText" lastClr="000000"/>
              </a:solidFill>
              <a:effectLst/>
              <a:latin typeface="+mn-lt"/>
              <a:ea typeface="+mn-ea"/>
              <a:cs typeface="+mn-cs"/>
            </a:rPr>
            <a:t>５</a:t>
          </a:r>
          <a:r>
            <a:rPr kumimoji="1" lang="ja-JP" altLang="ja-JP" sz="1100" b="0" i="0" baseline="0">
              <a:solidFill>
                <a:sysClr val="windowText" lastClr="000000"/>
              </a:solidFill>
              <a:effectLst/>
              <a:latin typeface="+mn-lt"/>
              <a:ea typeface="+mn-ea"/>
              <a:cs typeface="+mn-cs"/>
            </a:rPr>
            <a:t>年度にピークを迎え、実質公債費比率</a:t>
          </a:r>
          <a:r>
            <a:rPr kumimoji="1" lang="en-US" altLang="ja-JP" sz="1100" b="0" i="0" baseline="0">
              <a:solidFill>
                <a:sysClr val="windowText" lastClr="000000"/>
              </a:solidFill>
              <a:effectLst/>
              <a:latin typeface="+mn-lt"/>
              <a:ea typeface="+mn-ea"/>
              <a:cs typeface="+mn-cs"/>
            </a:rPr>
            <a:t>15.5</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前後</a:t>
          </a:r>
          <a:r>
            <a:rPr kumimoji="1" lang="ja-JP" altLang="ja-JP" sz="1100" b="0" i="0" baseline="0">
              <a:solidFill>
                <a:sysClr val="windowText" lastClr="000000"/>
              </a:solidFill>
              <a:effectLst/>
              <a:latin typeface="+mn-lt"/>
              <a:ea typeface="+mn-ea"/>
              <a:cs typeface="+mn-cs"/>
            </a:rPr>
            <a:t>となる見込である。</a:t>
          </a:r>
          <a:r>
            <a:rPr kumimoji="1" lang="ja-JP" altLang="en-US" sz="1100" b="0" i="0" baseline="0">
              <a:solidFill>
                <a:sysClr val="windowText" lastClr="000000"/>
              </a:solidFill>
              <a:effectLst/>
              <a:latin typeface="+mn-lt"/>
              <a:ea typeface="+mn-ea"/>
              <a:cs typeface="+mn-cs"/>
            </a:rPr>
            <a:t>引き続き、投資的経費の「選択と集中」や「平準化」を図り</a:t>
          </a:r>
          <a:r>
            <a:rPr kumimoji="1" lang="ja-JP" altLang="ja-JP" sz="1100" b="0" i="0" baseline="0">
              <a:solidFill>
                <a:sysClr val="windowText" lastClr="000000"/>
              </a:solidFill>
              <a:effectLst/>
              <a:latin typeface="+mn-lt"/>
              <a:ea typeface="+mn-ea"/>
              <a:cs typeface="+mn-cs"/>
            </a:rPr>
            <a:t>、地方債の借入れ総額が増加しないように努める。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155448</xdr:rowOff>
    </xdr:from>
    <xdr:to>
      <xdr:col>81</xdr:col>
      <xdr:colOff>44450</xdr:colOff>
      <xdr:row>45</xdr:row>
      <xdr:rowOff>12954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6992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3302</xdr:rowOff>
    </xdr:from>
    <xdr:to>
      <xdr:col>77</xdr:col>
      <xdr:colOff>44450</xdr:colOff>
      <xdr:row>45</xdr:row>
      <xdr:rowOff>12954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77185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3302</xdr:rowOff>
    </xdr:from>
    <xdr:to>
      <xdr:col>72</xdr:col>
      <xdr:colOff>203200</xdr:colOff>
      <xdr:row>45</xdr:row>
      <xdr:rowOff>3302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7718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136144</xdr:rowOff>
    </xdr:from>
    <xdr:to>
      <xdr:col>68</xdr:col>
      <xdr:colOff>152400</xdr:colOff>
      <xdr:row>45</xdr:row>
      <xdr:rowOff>3302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6799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104648</xdr:rowOff>
    </xdr:from>
    <xdr:to>
      <xdr:col>81</xdr:col>
      <xdr:colOff>95250</xdr:colOff>
      <xdr:row>45</xdr:row>
      <xdr:rowOff>34798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525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5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133604</xdr:rowOff>
    </xdr:from>
    <xdr:to>
      <xdr:col>77</xdr:col>
      <xdr:colOff>95250</xdr:colOff>
      <xdr:row>45</xdr:row>
      <xdr:rowOff>63754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48531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76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123952</xdr:rowOff>
    </xdr:from>
    <xdr:to>
      <xdr:col>73</xdr:col>
      <xdr:colOff>44450</xdr:colOff>
      <xdr:row>45</xdr:row>
      <xdr:rowOff>54102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38879</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123952</xdr:rowOff>
    </xdr:from>
    <xdr:to>
      <xdr:col>68</xdr:col>
      <xdr:colOff>203200</xdr:colOff>
      <xdr:row>45</xdr:row>
      <xdr:rowOff>54102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38879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75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85344</xdr:rowOff>
    </xdr:from>
    <xdr:to>
      <xdr:col>64</xdr:col>
      <xdr:colOff>152400</xdr:colOff>
      <xdr:row>45</xdr:row>
      <xdr:rowOff>15494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271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年度は税収の増により将来負担比率の改善がみられたものの、平成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から再び増加傾向にある。これは、石動駅周辺整備事業等の大型事業により地方債残高が増加したことが一つの原因である。また、これらの事業は財政調整基金を取り崩して対応したため、充当可能基金額が減少している。大型事業</a:t>
          </a:r>
          <a:r>
            <a:rPr kumimoji="1" lang="ja-JP" altLang="en-US" sz="1100">
              <a:solidFill>
                <a:sysClr val="windowText" lastClr="000000"/>
              </a:solidFill>
              <a:effectLst/>
              <a:latin typeface="+mn-lt"/>
              <a:ea typeface="+mn-ea"/>
              <a:cs typeface="+mn-cs"/>
            </a:rPr>
            <a:t>ついては</a:t>
          </a:r>
          <a:r>
            <a:rPr kumimoji="1" lang="ja-JP" altLang="ja-JP" sz="1100">
              <a:solidFill>
                <a:sysClr val="windowText" lastClr="000000"/>
              </a:solidFill>
              <a:effectLst/>
              <a:latin typeface="+mn-lt"/>
              <a:ea typeface="+mn-ea"/>
              <a:cs typeface="+mn-cs"/>
            </a:rPr>
            <a:t>、事業内容の見直しや実施時期の平準化によって借入れの抑制に努める。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123037</xdr:rowOff>
    </xdr:from>
    <xdr:to>
      <xdr:col>81</xdr:col>
      <xdr:colOff>44450</xdr:colOff>
      <xdr:row>19</xdr:row>
      <xdr:rowOff>142824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3380587"/>
          <a:ext cx="838200" cy="1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35204</xdr:rowOff>
    </xdr:from>
    <xdr:to>
      <xdr:col>77</xdr:col>
      <xdr:colOff>44450</xdr:colOff>
      <xdr:row>19</xdr:row>
      <xdr:rowOff>123037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3292754"/>
          <a:ext cx="8890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162255</xdr:rowOff>
    </xdr:from>
    <xdr:to>
      <xdr:col>72</xdr:col>
      <xdr:colOff>203200</xdr:colOff>
      <xdr:row>19</xdr:row>
      <xdr:rowOff>35204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3248355"/>
          <a:ext cx="889000" cy="4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123647</xdr:rowOff>
    </xdr:from>
    <xdr:to>
      <xdr:col>68</xdr:col>
      <xdr:colOff>152400</xdr:colOff>
      <xdr:row>18</xdr:row>
      <xdr:rowOff>162255</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3209747"/>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92024</xdr:rowOff>
    </xdr:from>
    <xdr:to>
      <xdr:col>81</xdr:col>
      <xdr:colOff>95250</xdr:colOff>
      <xdr:row>20</xdr:row>
      <xdr:rowOff>22174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334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64101</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3321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72237</xdr:rowOff>
    </xdr:from>
    <xdr:to>
      <xdr:col>77</xdr:col>
      <xdr:colOff>95250</xdr:colOff>
      <xdr:row>20</xdr:row>
      <xdr:rowOff>2387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332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158614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3416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155854</xdr:rowOff>
    </xdr:from>
    <xdr:to>
      <xdr:col>73</xdr:col>
      <xdr:colOff>44450</xdr:colOff>
      <xdr:row>19</xdr:row>
      <xdr:rowOff>86004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324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70781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332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111455</xdr:rowOff>
    </xdr:from>
    <xdr:to>
      <xdr:col>68</xdr:col>
      <xdr:colOff>203200</xdr:colOff>
      <xdr:row>19</xdr:row>
      <xdr:rowOff>41605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26382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72847</xdr:rowOff>
    </xdr:from>
    <xdr:to>
      <xdr:col>64</xdr:col>
      <xdr:colOff>152400</xdr:colOff>
      <xdr:row>19</xdr:row>
      <xdr:rowOff>2997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15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159224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24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類似団体、全国平均、県平均と比較すると、経常収支比率は低くなっている。その要因は、行財政改革の取組により職員数を削減したこと、消防業務を一部事務組合で行っていることなどである。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令和２年度は、会計年度任用職員制度の導入により人件費の割合が増加している。</a:t>
          </a:r>
          <a:r>
            <a:rPr kumimoji="1" lang="ja-JP" altLang="ja-JP" sz="1100">
              <a:solidFill>
                <a:sysClr val="windowText" lastClr="000000"/>
              </a:solidFill>
              <a:effectLst/>
              <a:latin typeface="+mn-lt"/>
              <a:ea typeface="+mn-ea"/>
              <a:cs typeface="+mn-cs"/>
            </a:rPr>
            <a:t>今後も、引き続き職員数の適正化を計るとともに、事業の見直し、事務の</a:t>
          </a:r>
          <a:r>
            <a:rPr kumimoji="1" lang="ja-JP" altLang="en-US" sz="1100">
              <a:solidFill>
                <a:sysClr val="windowText" lastClr="000000"/>
              </a:solidFill>
              <a:effectLst/>
              <a:latin typeface="+mn-lt"/>
              <a:ea typeface="+mn-ea"/>
              <a:cs typeface="+mn-cs"/>
            </a:rPr>
            <a:t>効率</a:t>
          </a:r>
          <a:r>
            <a:rPr kumimoji="1" lang="ja-JP" altLang="ja-JP" sz="1100">
              <a:solidFill>
                <a:sysClr val="windowText" lastClr="000000"/>
              </a:solidFill>
              <a:effectLst/>
              <a:latin typeface="+mn-lt"/>
              <a:ea typeface="+mn-ea"/>
              <a:cs typeface="+mn-cs"/>
            </a:rPr>
            <a:t>化、ノー残業デーの徹底や振替休日の適切な取得等により、時間外勤務手当の削減を図る。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98425</xdr:rowOff>
    </xdr:from>
    <xdr:to>
      <xdr:col>24</xdr:col>
      <xdr:colOff>25400</xdr:colOff>
      <xdr:row>35</xdr:row>
      <xdr:rowOff>3175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756275"/>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98425</xdr:rowOff>
    </xdr:from>
    <xdr:to>
      <xdr:col>19</xdr:col>
      <xdr:colOff>187325</xdr:colOff>
      <xdr:row>33</xdr:row>
      <xdr:rowOff>117475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57562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117475</xdr:rowOff>
    </xdr:from>
    <xdr:to>
      <xdr:col>15</xdr:col>
      <xdr:colOff>98425</xdr:colOff>
      <xdr:row>33</xdr:row>
      <xdr:rowOff>146050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7753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127000</xdr:rowOff>
    </xdr:from>
    <xdr:to>
      <xdr:col>11</xdr:col>
      <xdr:colOff>9525</xdr:colOff>
      <xdr:row>33</xdr:row>
      <xdr:rowOff>146050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848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123825</xdr:rowOff>
    </xdr:from>
    <xdr:to>
      <xdr:col>24</xdr:col>
      <xdr:colOff>76200</xdr:colOff>
      <xdr:row>35</xdr:row>
      <xdr:rowOff>53975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140352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79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47625</xdr:rowOff>
    </xdr:from>
    <xdr:to>
      <xdr:col>20</xdr:col>
      <xdr:colOff>38100</xdr:colOff>
      <xdr:row>33</xdr:row>
      <xdr:rowOff>149225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159402</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47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66675</xdr:rowOff>
    </xdr:from>
    <xdr:to>
      <xdr:col>15</xdr:col>
      <xdr:colOff>149225</xdr:colOff>
      <xdr:row>33</xdr:row>
      <xdr:rowOff>168275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7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7002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49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95250</xdr:rowOff>
    </xdr:from>
    <xdr:to>
      <xdr:col>11</xdr:col>
      <xdr:colOff>60325</xdr:colOff>
      <xdr:row>34</xdr:row>
      <xdr:rowOff>25400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35577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76200</xdr:rowOff>
    </xdr:from>
    <xdr:to>
      <xdr:col>6</xdr:col>
      <xdr:colOff>171450</xdr:colOff>
      <xdr:row>34</xdr:row>
      <xdr:rowOff>6350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16527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50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年度に比べて物件費の比率が小さくなった。要因は、</a:t>
          </a:r>
          <a:r>
            <a:rPr kumimoji="1" lang="ja-JP" altLang="en-US" sz="1100">
              <a:solidFill>
                <a:sysClr val="windowText" lastClr="000000"/>
              </a:solidFill>
              <a:effectLst/>
              <a:latin typeface="+mn-lt"/>
              <a:ea typeface="+mn-ea"/>
              <a:cs typeface="+mn-cs"/>
            </a:rPr>
            <a:t>会計年度任用職員制度の導入により賃金等が人件費へ移行</a:t>
          </a:r>
          <a:r>
            <a:rPr kumimoji="1" lang="ja-JP" altLang="ja-JP" sz="1100">
              <a:solidFill>
                <a:sysClr val="windowText" lastClr="000000"/>
              </a:solidFill>
              <a:effectLst/>
              <a:latin typeface="+mn-lt"/>
              <a:ea typeface="+mn-ea"/>
              <a:cs typeface="+mn-cs"/>
            </a:rPr>
            <a:t>した</a:t>
          </a:r>
          <a:r>
            <a:rPr kumimoji="1" lang="ja-JP" altLang="en-US" sz="1100">
              <a:solidFill>
                <a:sysClr val="windowText" lastClr="000000"/>
              </a:solidFill>
              <a:effectLst/>
              <a:latin typeface="+mn-lt"/>
              <a:ea typeface="+mn-ea"/>
              <a:cs typeface="+mn-cs"/>
            </a:rPr>
            <a:t>ことによるものである</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まだ類似団体を上回る比率となっているが、今後とも、事業の見直し</a:t>
          </a:r>
          <a:r>
            <a:rPr kumimoji="1" lang="ja-JP" altLang="en-US" sz="1100">
              <a:solidFill>
                <a:sysClr val="windowText" lastClr="000000"/>
              </a:solidFill>
              <a:effectLst/>
              <a:latin typeface="+mn-lt"/>
              <a:ea typeface="+mn-ea"/>
              <a:cs typeface="+mn-cs"/>
            </a:rPr>
            <a:t>や</a:t>
          </a:r>
          <a:r>
            <a:rPr kumimoji="1" lang="ja-JP" altLang="ja-JP" sz="1100">
              <a:solidFill>
                <a:sysClr val="windowText" lastClr="000000"/>
              </a:solidFill>
              <a:effectLst/>
              <a:latin typeface="+mn-lt"/>
              <a:ea typeface="+mn-ea"/>
              <a:cs typeface="+mn-cs"/>
            </a:rPr>
            <a:t>施設の集約化</a:t>
          </a:r>
          <a:r>
            <a:rPr kumimoji="1" lang="ja-JP" altLang="en-US" sz="1100">
              <a:solidFill>
                <a:sysClr val="windowText" lastClr="000000"/>
              </a:solidFill>
              <a:effectLst/>
              <a:latin typeface="+mn-lt"/>
              <a:ea typeface="+mn-ea"/>
              <a:cs typeface="+mn-cs"/>
            </a:rPr>
            <a:t>等</a:t>
          </a:r>
          <a:r>
            <a:rPr kumimoji="1" lang="ja-JP" altLang="ja-JP" sz="1100">
              <a:solidFill>
                <a:sysClr val="windowText" lastClr="000000"/>
              </a:solidFill>
              <a:effectLst/>
              <a:latin typeface="+mn-lt"/>
              <a:ea typeface="+mn-ea"/>
              <a:cs typeface="+mn-cs"/>
            </a:rPr>
            <a:t>により、物件費の</a:t>
          </a:r>
          <a:r>
            <a:rPr kumimoji="1" lang="ja-JP" altLang="en-US" sz="1100">
              <a:solidFill>
                <a:sysClr val="windowText" lastClr="000000"/>
              </a:solidFill>
              <a:effectLst/>
              <a:latin typeface="+mn-lt"/>
              <a:ea typeface="+mn-ea"/>
              <a:cs typeface="+mn-cs"/>
            </a:rPr>
            <a:t>削減</a:t>
          </a:r>
          <a:r>
            <a:rPr kumimoji="1" lang="ja-JP" altLang="ja-JP" sz="1100">
              <a:solidFill>
                <a:sysClr val="windowText" lastClr="000000"/>
              </a:solidFill>
              <a:effectLst/>
              <a:latin typeface="+mn-lt"/>
              <a:ea typeface="+mn-ea"/>
              <a:cs typeface="+mn-cs"/>
            </a:rPr>
            <a:t>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138430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3022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18</xdr:row>
      <xdr:rowOff>35560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53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35560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045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130810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29464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29227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類似団体、全国平均、県平均よりも低い水準で推移しているものの、増加傾向にあるが、令和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年度と比較して</a:t>
          </a:r>
          <a:r>
            <a:rPr kumimoji="1" lang="ja-JP" altLang="en-US" sz="1100" b="0" i="0" baseline="0">
              <a:solidFill>
                <a:sysClr val="windowText" lastClr="000000"/>
              </a:solidFill>
              <a:effectLst/>
              <a:latin typeface="+mn-lt"/>
              <a:ea typeface="+mn-ea"/>
              <a:cs typeface="+mn-cs"/>
            </a:rPr>
            <a:t>減と</a:t>
          </a:r>
          <a:r>
            <a:rPr kumimoji="1" lang="ja-JP" altLang="ja-JP" sz="1100" b="0" i="0" baseline="0">
              <a:solidFill>
                <a:sysClr val="windowText" lastClr="000000"/>
              </a:solidFill>
              <a:effectLst/>
              <a:latin typeface="+mn-lt"/>
              <a:ea typeface="+mn-ea"/>
              <a:cs typeface="+mn-cs"/>
            </a:rPr>
            <a:t>なった。</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引き続き、</a:t>
          </a:r>
          <a:r>
            <a:rPr kumimoji="1" lang="ja-JP" altLang="ja-JP" sz="1100" b="0" i="0" baseline="0">
              <a:solidFill>
                <a:sysClr val="windowText" lastClr="000000"/>
              </a:solidFill>
              <a:effectLst/>
              <a:latin typeface="+mn-lt"/>
              <a:ea typeface="+mn-ea"/>
              <a:cs typeface="+mn-cs"/>
            </a:rPr>
            <a:t>事務事業の見直しを進め、経常経費の</a:t>
          </a:r>
          <a:r>
            <a:rPr kumimoji="1" lang="ja-JP" altLang="en-US" sz="1100" b="0" i="0" baseline="0">
              <a:solidFill>
                <a:sysClr val="windowText" lastClr="000000"/>
              </a:solidFill>
              <a:effectLst/>
              <a:latin typeface="+mn-lt"/>
              <a:ea typeface="+mn-ea"/>
              <a:cs typeface="+mn-cs"/>
            </a:rPr>
            <a:t>削減</a:t>
          </a:r>
          <a:r>
            <a:rPr kumimoji="1"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57</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303657"/>
          <a:ext cx="838200" cy="4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793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20865</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118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110672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11084</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81842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1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106334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その他に係る経常収支比率は、類似団体、全国平均、県平均に比べて高い。その要因は、下水道事業などの特別会計への繰出金（地方債の償還財源としての繰出金</a:t>
          </a:r>
          <a:r>
            <a:rPr kumimoji="1" lang="ja-JP" altLang="en-US" sz="1100" b="0" i="0" baseline="0">
              <a:solidFill>
                <a:sysClr val="windowText" lastClr="000000"/>
              </a:solidFill>
              <a:effectLst/>
              <a:latin typeface="+mn-lt"/>
              <a:ea typeface="+mn-ea"/>
              <a:cs typeface="+mn-cs"/>
            </a:rPr>
            <a:t>を</a:t>
          </a:r>
          <a:r>
            <a:rPr kumimoji="1" lang="ja-JP" altLang="ja-JP" sz="1100" b="0" i="0" baseline="0">
              <a:solidFill>
                <a:sysClr val="windowText" lastClr="000000"/>
              </a:solidFill>
              <a:effectLst/>
              <a:latin typeface="+mn-lt"/>
              <a:ea typeface="+mn-ea"/>
              <a:cs typeface="+mn-cs"/>
            </a:rPr>
            <a:t>含む）が大きいことである。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そのため、経営戦略等に基づく下水道整備などにより繰出金の縮減を図ることにより、普通会計の負担額</a:t>
          </a:r>
          <a:r>
            <a:rPr kumimoji="1" lang="ja-JP" altLang="en-US" sz="1100" b="0" i="0" baseline="0">
              <a:solidFill>
                <a:sysClr val="windowText" lastClr="000000"/>
              </a:solidFill>
              <a:effectLst/>
              <a:latin typeface="+mn-lt"/>
              <a:ea typeface="+mn-ea"/>
              <a:cs typeface="+mn-cs"/>
            </a:rPr>
            <a:t>を抑制</a:t>
          </a:r>
          <a:r>
            <a:rPr kumimoji="1" lang="ja-JP" altLang="ja-JP" sz="1100" b="0" i="0" baseline="0">
              <a:solidFill>
                <a:sysClr val="windowText" lastClr="000000"/>
              </a:solidFill>
              <a:effectLst/>
              <a:latin typeface="+mn-lt"/>
              <a:ea typeface="+mn-ea"/>
              <a:cs typeface="+mn-cs"/>
            </a:rPr>
            <a:t>するよう努める。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60</xdr:row>
      <xdr:rowOff>5080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42500"/>
          <a:ext cx="83820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168910</xdr:rowOff>
    </xdr:from>
    <xdr:to>
      <xdr:col>78</xdr:col>
      <xdr:colOff>69850</xdr:colOff>
      <xdr:row>60</xdr:row>
      <xdr:rowOff>5080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1028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73660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102844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73660</xdr:rowOff>
    </xdr:from>
    <xdr:to>
      <xdr:col>69</xdr:col>
      <xdr:colOff>92075</xdr:colOff>
      <xdr:row>60</xdr:row>
      <xdr:rowOff>96520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1036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125730</xdr:rowOff>
    </xdr:from>
    <xdr:to>
      <xdr:col>78</xdr:col>
      <xdr:colOff>120650</xdr:colOff>
      <xdr:row>60</xdr:row>
      <xdr:rowOff>55880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40657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32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118110</xdr:rowOff>
    </xdr:from>
    <xdr:to>
      <xdr:col>74</xdr:col>
      <xdr:colOff>31750</xdr:colOff>
      <xdr:row>60</xdr:row>
      <xdr:rowOff>48260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22860</xdr:rowOff>
    </xdr:from>
    <xdr:to>
      <xdr:col>69</xdr:col>
      <xdr:colOff>142875</xdr:colOff>
      <xdr:row>60</xdr:row>
      <xdr:rowOff>124460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109237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45720</xdr:rowOff>
    </xdr:from>
    <xdr:to>
      <xdr:col>65</xdr:col>
      <xdr:colOff>53975</xdr:colOff>
      <xdr:row>60</xdr:row>
      <xdr:rowOff>147320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132097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1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令和</a:t>
          </a:r>
          <a:r>
            <a:rPr kumimoji="1" lang="ja-JP" altLang="en-US" sz="1100">
              <a:solidFill>
                <a:sysClr val="windowText" lastClr="000000"/>
              </a:solidFill>
              <a:effectLst/>
              <a:latin typeface="+mn-lt"/>
              <a:ea typeface="+mn-ea"/>
              <a:cs typeface="+mn-cs"/>
            </a:rPr>
            <a:t>２</a:t>
          </a:r>
          <a:r>
            <a:rPr kumimoji="1" lang="ja-JP" altLang="ja-JP" sz="1100">
              <a:solidFill>
                <a:sysClr val="windowText" lastClr="000000"/>
              </a:solidFill>
              <a:effectLst/>
              <a:latin typeface="+mn-lt"/>
              <a:ea typeface="+mn-ea"/>
              <a:cs typeface="+mn-cs"/>
            </a:rPr>
            <a:t>年度は</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年度に比べて補助費等の比率が大きくなった。要因は、</a:t>
          </a:r>
          <a:r>
            <a:rPr kumimoji="1" lang="ja-JP" altLang="en-US" sz="1100">
              <a:solidFill>
                <a:sysClr val="windowText" lastClr="000000"/>
              </a:solidFill>
              <a:effectLst/>
              <a:latin typeface="+mn-lt"/>
              <a:ea typeface="+mn-ea"/>
              <a:cs typeface="+mn-cs"/>
            </a:rPr>
            <a:t>新型コロナウイルス感染症対策の特別定額給付金により</a:t>
          </a:r>
          <a:r>
            <a:rPr kumimoji="1" lang="ja-JP" altLang="ja-JP" sz="1100">
              <a:solidFill>
                <a:sysClr val="windowText" lastClr="000000"/>
              </a:solidFill>
              <a:effectLst/>
              <a:latin typeface="+mn-lt"/>
              <a:ea typeface="+mn-ea"/>
              <a:cs typeface="+mn-cs"/>
            </a:rPr>
            <a:t>大幅な増</a:t>
          </a:r>
          <a:r>
            <a:rPr kumimoji="1" lang="ja-JP" altLang="en-US" sz="1100">
              <a:solidFill>
                <a:sysClr val="windowText" lastClr="000000"/>
              </a:solidFill>
              <a:effectLst/>
              <a:latin typeface="+mn-lt"/>
              <a:ea typeface="+mn-ea"/>
              <a:cs typeface="+mn-cs"/>
            </a:rPr>
            <a:t>となったためである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今後とも補助金の見直しに取り組み、その公益性、団体の運営状況、事業内容に応じた補助金のあり方を検討していく。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17272</xdr:rowOff>
    </xdr:from>
    <xdr:to>
      <xdr:col>82</xdr:col>
      <xdr:colOff>107950</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89472"/>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1620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161290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35</xdr:row>
      <xdr:rowOff>161290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110490</xdr:rowOff>
    </xdr:from>
    <xdr:to>
      <xdr:col>82</xdr:col>
      <xdr:colOff>158750</xdr:colOff>
      <xdr:row>38</xdr:row>
      <xdr:rowOff>40640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82567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近年、石動駅周辺整備事業、統合こども園整備事業や新図書館整備事業といった大型事業を実施したことで経常収支比率が上昇した。今後も</a:t>
          </a:r>
          <a:r>
            <a:rPr kumimoji="1" lang="ja-JP" altLang="en-US" sz="1100">
              <a:solidFill>
                <a:sysClr val="windowText" lastClr="000000"/>
              </a:solidFill>
              <a:effectLst/>
              <a:latin typeface="+mn-lt"/>
              <a:ea typeface="+mn-ea"/>
              <a:cs typeface="+mn-cs"/>
            </a:rPr>
            <a:t>新給食センターの整備や庁舎の耐震化など</a:t>
          </a:r>
          <a:r>
            <a:rPr kumimoji="1" lang="ja-JP" altLang="ja-JP" sz="1100">
              <a:solidFill>
                <a:sysClr val="windowText" lastClr="000000"/>
              </a:solidFill>
              <a:effectLst/>
              <a:latin typeface="+mn-lt"/>
              <a:ea typeface="+mn-ea"/>
              <a:cs typeface="+mn-cs"/>
            </a:rPr>
            <a:t>が予定されており、公債費の</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が見込まれる。大型事業は実施年次の平準化を図り、将来の公債費負担抑制に努める。</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100330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279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77470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26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62230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24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16511</xdr:rowOff>
    </xdr:from>
    <xdr:to>
      <xdr:col>11</xdr:col>
      <xdr:colOff>9525</xdr:colOff>
      <xdr:row>77</xdr:row>
      <xdr:rowOff>39370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2181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77487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年度は前年度に比べて比率が微</a:t>
          </a:r>
          <a:r>
            <a:rPr kumimoji="1" lang="ja-JP" altLang="en-US" sz="1100" b="0" i="0" baseline="0">
              <a:solidFill>
                <a:sysClr val="windowText" lastClr="000000"/>
              </a:solidFill>
              <a:effectLst/>
              <a:latin typeface="+mn-lt"/>
              <a:ea typeface="+mn-ea"/>
              <a:cs typeface="+mn-cs"/>
            </a:rPr>
            <a:t>増</a:t>
          </a:r>
          <a:r>
            <a:rPr kumimoji="1" lang="ja-JP" altLang="ja-JP" sz="1100" b="0" i="0" baseline="0">
              <a:solidFill>
                <a:sysClr val="windowText" lastClr="000000"/>
              </a:solidFill>
              <a:effectLst/>
              <a:latin typeface="+mn-lt"/>
              <a:ea typeface="+mn-ea"/>
              <a:cs typeface="+mn-cs"/>
            </a:rPr>
            <a:t>し</a:t>
          </a:r>
          <a:r>
            <a:rPr kumimoji="1" lang="ja-JP" altLang="en-US" sz="1100" b="0" i="0" baseline="0">
              <a:solidFill>
                <a:sysClr val="windowText" lastClr="000000"/>
              </a:solidFill>
              <a:effectLst/>
              <a:latin typeface="+mn-lt"/>
              <a:ea typeface="+mn-ea"/>
              <a:cs typeface="+mn-cs"/>
            </a:rPr>
            <a:t>たが</a:t>
          </a:r>
          <a:r>
            <a:rPr kumimoji="1" lang="ja-JP" altLang="ja-JP" sz="1100" b="0" i="0" baseline="0">
              <a:solidFill>
                <a:sysClr val="windowText" lastClr="000000"/>
              </a:solidFill>
              <a:effectLst/>
              <a:latin typeface="+mn-lt"/>
              <a:ea typeface="+mn-ea"/>
              <a:cs typeface="+mn-cs"/>
            </a:rPr>
            <a:t>、類似団体平均より低い比率を保っており、人件費等の比率が類似団体比率を下回っていることが理由である。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一方で当市の推移に着目した場合、平成</a:t>
          </a:r>
          <a:r>
            <a:rPr kumimoji="1" lang="en-US" altLang="ja-JP" sz="1100" b="0" i="0" baseline="0">
              <a:solidFill>
                <a:sysClr val="windowText" lastClr="000000"/>
              </a:solidFill>
              <a:effectLst/>
              <a:latin typeface="+mn-lt"/>
              <a:ea typeface="+mn-ea"/>
              <a:cs typeface="+mn-cs"/>
            </a:rPr>
            <a:t>28</a:t>
          </a:r>
          <a:r>
            <a:rPr kumimoji="1" lang="ja-JP" altLang="ja-JP" sz="1100" b="0" i="0" baseline="0">
              <a:solidFill>
                <a:sysClr val="windowText" lastClr="000000"/>
              </a:solidFill>
              <a:effectLst/>
              <a:latin typeface="+mn-lt"/>
              <a:ea typeface="+mn-ea"/>
              <a:cs typeface="+mn-cs"/>
            </a:rPr>
            <a:t>年度から増加傾向が続いている。</a:t>
          </a:r>
          <a:endParaRPr kumimoji="1"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引き続き、</a:t>
          </a:r>
          <a:r>
            <a:rPr kumimoji="1" lang="ja-JP" altLang="ja-JP" sz="1100" b="0" i="0" baseline="0">
              <a:solidFill>
                <a:sysClr val="windowText" lastClr="000000"/>
              </a:solidFill>
              <a:effectLst/>
              <a:latin typeface="+mn-lt"/>
              <a:ea typeface="+mn-ea"/>
              <a:cs typeface="+mn-cs"/>
            </a:rPr>
            <a:t>事業内容の見直しも進め、経常経費の減に努める。</a:t>
          </a:r>
          <a:endParaRPr lang="ja-JP" altLang="ja-JP">
            <a:solidFill>
              <a:sysClr val="windowText" lastClr="000000"/>
            </a:solidFill>
            <a:effectLst/>
          </a:endParaRPr>
        </a:p>
        <a:p>
          <a:pPr eaLnBrk="1" fontAlgn="auto" latinLnBrk="0" hangingPunct="1"/>
          <a:r>
            <a:rPr kumimoji="1" lang="ja-JP" altLang="en-US" sz="1100" b="0" i="0" baseline="0">
              <a:solidFill>
                <a:sysClr val="windowText" lastClr="000000"/>
              </a:solidFill>
              <a:effectLst/>
              <a:latin typeface="+mn-lt"/>
              <a:ea typeface="+mn-ea"/>
              <a:cs typeface="+mn-cs"/>
            </a:rPr>
            <a:t>　　　　　 </a:t>
          </a:r>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663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76</xdr:row>
      <xdr:rowOff>154432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76</xdr:row>
      <xdr:rowOff>154432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1663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136144</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10233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94487</xdr:rowOff>
    </xdr:from>
    <xdr:to>
      <xdr:col>82</xdr:col>
      <xdr:colOff>158750</xdr:colOff>
      <xdr:row>77</xdr:row>
      <xdr:rowOff>24637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111014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103632</xdr:rowOff>
    </xdr:from>
    <xdr:to>
      <xdr:col>74</xdr:col>
      <xdr:colOff>31750</xdr:colOff>
      <xdr:row>77</xdr:row>
      <xdr:rowOff>33782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43959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104543</xdr:rowOff>
    </xdr:from>
    <xdr:to>
      <xdr:col>29</xdr:col>
      <xdr:colOff>127000</xdr:colOff>
      <xdr:row>16</xdr:row>
      <xdr:rowOff>170069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5368"/>
          <a:ext cx="647700" cy="65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170069</xdr:rowOff>
    </xdr:from>
    <xdr:to>
      <xdr:col>26</xdr:col>
      <xdr:colOff>50800</xdr:colOff>
      <xdr:row>17</xdr:row>
      <xdr:rowOff>17413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0894"/>
          <a:ext cx="698500" cy="18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12254</xdr:rowOff>
    </xdr:from>
    <xdr:to>
      <xdr:col>22</xdr:col>
      <xdr:colOff>114300</xdr:colOff>
      <xdr:row>17</xdr:row>
      <xdr:rowOff>17413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74529"/>
          <a:ext cx="698500" cy="5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12254</xdr:rowOff>
    </xdr:from>
    <xdr:to>
      <xdr:col>18</xdr:col>
      <xdr:colOff>177800</xdr:colOff>
      <xdr:row>17</xdr:row>
      <xdr:rowOff>49205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4529"/>
          <a:ext cx="698500" cy="369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53743</xdr:rowOff>
    </xdr:from>
    <xdr:to>
      <xdr:col>29</xdr:col>
      <xdr:colOff>177800</xdr:colOff>
      <xdr:row>16</xdr:row>
      <xdr:rowOff>155343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4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25820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119269</xdr:rowOff>
    </xdr:from>
    <xdr:to>
      <xdr:col>26</xdr:col>
      <xdr:colOff>101600</xdr:colOff>
      <xdr:row>17</xdr:row>
      <xdr:rowOff>49419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0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34196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96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138063</xdr:rowOff>
    </xdr:from>
    <xdr:to>
      <xdr:col>22</xdr:col>
      <xdr:colOff>165100</xdr:colOff>
      <xdr:row>17</xdr:row>
      <xdr:rowOff>68213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52990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1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132904</xdr:rowOff>
    </xdr:from>
    <xdr:to>
      <xdr:col>19</xdr:col>
      <xdr:colOff>38100</xdr:colOff>
      <xdr:row>17</xdr:row>
      <xdr:rowOff>63054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37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47831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0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169855</xdr:rowOff>
    </xdr:from>
    <xdr:to>
      <xdr:col>15</xdr:col>
      <xdr:colOff>101600</xdr:colOff>
      <xdr:row>17</xdr:row>
      <xdr:rowOff>100005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84782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0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37161</xdr:rowOff>
    </xdr:from>
    <xdr:to>
      <xdr:col>29</xdr:col>
      <xdr:colOff>127000</xdr:colOff>
      <xdr:row>35</xdr:row>
      <xdr:rowOff>76136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647511"/>
          <a:ext cx="647700" cy="38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37161</xdr:rowOff>
    </xdr:from>
    <xdr:to>
      <xdr:col>26</xdr:col>
      <xdr:colOff>50800</xdr:colOff>
      <xdr:row>35</xdr:row>
      <xdr:rowOff>53756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47511"/>
          <a:ext cx="698500" cy="16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53756</xdr:rowOff>
    </xdr:from>
    <xdr:to>
      <xdr:col>22</xdr:col>
      <xdr:colOff>114300</xdr:colOff>
      <xdr:row>35</xdr:row>
      <xdr:rowOff>82652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64106"/>
          <a:ext cx="698500" cy="2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81760</xdr:rowOff>
    </xdr:from>
    <xdr:to>
      <xdr:col>18</xdr:col>
      <xdr:colOff>177800</xdr:colOff>
      <xdr:row>35</xdr:row>
      <xdr:rowOff>82652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692110"/>
          <a:ext cx="698500" cy="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25336</xdr:rowOff>
    </xdr:from>
    <xdr:to>
      <xdr:col>29</xdr:col>
      <xdr:colOff>177800</xdr:colOff>
      <xdr:row>35</xdr:row>
      <xdr:rowOff>126936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5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213313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329261</xdr:rowOff>
    </xdr:from>
    <xdr:to>
      <xdr:col>26</xdr:col>
      <xdr:colOff>101600</xdr:colOff>
      <xdr:row>35</xdr:row>
      <xdr:rowOff>87961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9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98137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2956</xdr:rowOff>
    </xdr:from>
    <xdr:to>
      <xdr:col>22</xdr:col>
      <xdr:colOff>165100</xdr:colOff>
      <xdr:row>35</xdr:row>
      <xdr:rowOff>104556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13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114733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8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31852</xdr:rowOff>
    </xdr:from>
    <xdr:to>
      <xdr:col>19</xdr:col>
      <xdr:colOff>38100</xdr:colOff>
      <xdr:row>35</xdr:row>
      <xdr:rowOff>133452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143629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30960</xdr:rowOff>
    </xdr:from>
    <xdr:to>
      <xdr:col>15</xdr:col>
      <xdr:colOff>101600</xdr:colOff>
      <xdr:row>35</xdr:row>
      <xdr:rowOff>132560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64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142737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1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43214</xdr:rowOff>
    </xdr:from>
    <xdr:to>
      <xdr:col>24</xdr:col>
      <xdr:colOff>63500</xdr:colOff>
      <xdr:row>37</xdr:row>
      <xdr:rowOff>22232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15414"/>
          <a:ext cx="838200" cy="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22232</xdr:rowOff>
    </xdr:from>
    <xdr:to>
      <xdr:col>19</xdr:col>
      <xdr:colOff>177800</xdr:colOff>
      <xdr:row>37</xdr:row>
      <xdr:rowOff>47084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5882"/>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38593</xdr:rowOff>
    </xdr:from>
    <xdr:to>
      <xdr:col>15</xdr:col>
      <xdr:colOff>50800</xdr:colOff>
      <xdr:row>37</xdr:row>
      <xdr:rowOff>47084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82243"/>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38593</xdr:rowOff>
    </xdr:from>
    <xdr:to>
      <xdr:col>10</xdr:col>
      <xdr:colOff>114300</xdr:colOff>
      <xdr:row>37</xdr:row>
      <xdr:rowOff>79186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2243"/>
          <a:ext cx="889000" cy="4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163864</xdr:rowOff>
    </xdr:from>
    <xdr:to>
      <xdr:col>24</xdr:col>
      <xdr:colOff>114300</xdr:colOff>
      <xdr:row>36</xdr:row>
      <xdr:rowOff>94014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6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142291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4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142882</xdr:rowOff>
    </xdr:from>
    <xdr:to>
      <xdr:col>20</xdr:col>
      <xdr:colOff>38100</xdr:colOff>
      <xdr:row>37</xdr:row>
      <xdr:rowOff>73032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64159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167734</xdr:rowOff>
    </xdr:from>
    <xdr:to>
      <xdr:col>15</xdr:col>
      <xdr:colOff>101600</xdr:colOff>
      <xdr:row>37</xdr:row>
      <xdr:rowOff>97884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89011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159243</xdr:rowOff>
    </xdr:from>
    <xdr:to>
      <xdr:col>10</xdr:col>
      <xdr:colOff>165100</xdr:colOff>
      <xdr:row>37</xdr:row>
      <xdr:rowOff>89393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80520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28386</xdr:rowOff>
    </xdr:from>
    <xdr:to>
      <xdr:col>6</xdr:col>
      <xdr:colOff>38100</xdr:colOff>
      <xdr:row>37</xdr:row>
      <xdr:rowOff>129986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7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121113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168144</xdr:rowOff>
    </xdr:from>
    <xdr:to>
      <xdr:col>24</xdr:col>
      <xdr:colOff>63500</xdr:colOff>
      <xdr:row>57</xdr:row>
      <xdr:rowOff>19772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69344"/>
          <a:ext cx="838200" cy="2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165064</xdr:rowOff>
    </xdr:from>
    <xdr:to>
      <xdr:col>19</xdr:col>
      <xdr:colOff>177800</xdr:colOff>
      <xdr:row>56</xdr:row>
      <xdr:rowOff>168144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766264"/>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165064</xdr:rowOff>
    </xdr:from>
    <xdr:to>
      <xdr:col>15</xdr:col>
      <xdr:colOff>50800</xdr:colOff>
      <xdr:row>57</xdr:row>
      <xdr:rowOff>18825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766264"/>
          <a:ext cx="889000" cy="25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18825</xdr:rowOff>
    </xdr:from>
    <xdr:to>
      <xdr:col>10</xdr:col>
      <xdr:colOff>114300</xdr:colOff>
      <xdr:row>57</xdr:row>
      <xdr:rowOff>60234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91475"/>
          <a:ext cx="889000" cy="4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140422</xdr:rowOff>
    </xdr:from>
    <xdr:to>
      <xdr:col>24</xdr:col>
      <xdr:colOff>114300</xdr:colOff>
      <xdr:row>57</xdr:row>
      <xdr:rowOff>70572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4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118849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117344</xdr:rowOff>
    </xdr:from>
    <xdr:to>
      <xdr:col>20</xdr:col>
      <xdr:colOff>38100</xdr:colOff>
      <xdr:row>57</xdr:row>
      <xdr:rowOff>47494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38621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1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114264</xdr:rowOff>
    </xdr:from>
    <xdr:to>
      <xdr:col>15</xdr:col>
      <xdr:colOff>101600</xdr:colOff>
      <xdr:row>57</xdr:row>
      <xdr:rowOff>44414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1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60941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4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139475</xdr:rowOff>
    </xdr:from>
    <xdr:to>
      <xdr:col>10</xdr:col>
      <xdr:colOff>165100</xdr:colOff>
      <xdr:row>57</xdr:row>
      <xdr:rowOff>69625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60752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8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9434</xdr:rowOff>
    </xdr:from>
    <xdr:to>
      <xdr:col>6</xdr:col>
      <xdr:colOff>38100</xdr:colOff>
      <xdr:row>57</xdr:row>
      <xdr:rowOff>111034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102161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6724</xdr:rowOff>
    </xdr:from>
    <xdr:to>
      <xdr:col>24</xdr:col>
      <xdr:colOff>63500</xdr:colOff>
      <xdr:row>77</xdr:row>
      <xdr:rowOff>166903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08374"/>
          <a:ext cx="838200" cy="1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124019</xdr:rowOff>
    </xdr:from>
    <xdr:to>
      <xdr:col>19</xdr:col>
      <xdr:colOff>177800</xdr:colOff>
      <xdr:row>77</xdr:row>
      <xdr:rowOff>166903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25669"/>
          <a:ext cx="889000" cy="4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162948</xdr:rowOff>
    </xdr:from>
    <xdr:to>
      <xdr:col>15</xdr:col>
      <xdr:colOff>50800</xdr:colOff>
      <xdr:row>77</xdr:row>
      <xdr:rowOff>124019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93148"/>
          <a:ext cx="889000" cy="13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162948</xdr:rowOff>
    </xdr:from>
    <xdr:to>
      <xdr:col>10</xdr:col>
      <xdr:colOff>114300</xdr:colOff>
      <xdr:row>77</xdr:row>
      <xdr:rowOff>114646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93148"/>
          <a:ext cx="889000" cy="12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127374</xdr:rowOff>
    </xdr:from>
    <xdr:to>
      <xdr:col>24</xdr:col>
      <xdr:colOff>114300</xdr:colOff>
      <xdr:row>77</xdr:row>
      <xdr:rowOff>57524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5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150251</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116103</xdr:rowOff>
    </xdr:from>
    <xdr:to>
      <xdr:col>20</xdr:col>
      <xdr:colOff>38100</xdr:colOff>
      <xdr:row>78</xdr:row>
      <xdr:rowOff>46253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62780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9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73219</xdr:rowOff>
    </xdr:from>
    <xdr:to>
      <xdr:col>15</xdr:col>
      <xdr:colOff>101600</xdr:colOff>
      <xdr:row>78</xdr:row>
      <xdr:rowOff>3369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19896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5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112148</xdr:rowOff>
    </xdr:from>
    <xdr:to>
      <xdr:col>10</xdr:col>
      <xdr:colOff>165100</xdr:colOff>
      <xdr:row>77</xdr:row>
      <xdr:rowOff>42298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4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58826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1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63846</xdr:rowOff>
    </xdr:from>
    <xdr:to>
      <xdr:col>6</xdr:col>
      <xdr:colOff>38100</xdr:colOff>
      <xdr:row>77</xdr:row>
      <xdr:rowOff>165446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10523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4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159950</xdr:rowOff>
    </xdr:from>
    <xdr:to>
      <xdr:col>24</xdr:col>
      <xdr:colOff>63500</xdr:colOff>
      <xdr:row>96</xdr:row>
      <xdr:rowOff>69462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47700"/>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159950</xdr:rowOff>
    </xdr:from>
    <xdr:to>
      <xdr:col>19</xdr:col>
      <xdr:colOff>177800</xdr:colOff>
      <xdr:row>96</xdr:row>
      <xdr:rowOff>24104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47700"/>
          <a:ext cx="8890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24104</xdr:rowOff>
    </xdr:from>
    <xdr:to>
      <xdr:col>15</xdr:col>
      <xdr:colOff>50800</xdr:colOff>
      <xdr:row>96</xdr:row>
      <xdr:rowOff>44717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83304"/>
          <a:ext cx="8890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44717</xdr:rowOff>
    </xdr:from>
    <xdr:to>
      <xdr:col>10</xdr:col>
      <xdr:colOff>114300</xdr:colOff>
      <xdr:row>96</xdr:row>
      <xdr:rowOff>97961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03917"/>
          <a:ext cx="889000" cy="5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18662</xdr:rowOff>
    </xdr:from>
    <xdr:to>
      <xdr:col>24</xdr:col>
      <xdr:colOff>114300</xdr:colOff>
      <xdr:row>96</xdr:row>
      <xdr:rowOff>120262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168539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109150</xdr:rowOff>
    </xdr:from>
    <xdr:to>
      <xdr:col>20</xdr:col>
      <xdr:colOff>38100</xdr:colOff>
      <xdr:row>96</xdr:row>
      <xdr:rowOff>39300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30427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144754</xdr:rowOff>
    </xdr:from>
    <xdr:to>
      <xdr:col>15</xdr:col>
      <xdr:colOff>101600</xdr:colOff>
      <xdr:row>96</xdr:row>
      <xdr:rowOff>74904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3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66031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2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165367</xdr:rowOff>
    </xdr:from>
    <xdr:to>
      <xdr:col>10</xdr:col>
      <xdr:colOff>165100</xdr:colOff>
      <xdr:row>96</xdr:row>
      <xdr:rowOff>95517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86644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4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47161</xdr:rowOff>
    </xdr:from>
    <xdr:to>
      <xdr:col>6</xdr:col>
      <xdr:colOff>38100</xdr:colOff>
      <xdr:row>96</xdr:row>
      <xdr:rowOff>148761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139888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9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159345</xdr:rowOff>
    </xdr:from>
    <xdr:to>
      <xdr:col>55</xdr:col>
      <xdr:colOff>0</xdr:colOff>
      <xdr:row>37</xdr:row>
      <xdr:rowOff>132869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988645"/>
          <a:ext cx="838200" cy="48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132869</xdr:rowOff>
    </xdr:from>
    <xdr:to>
      <xdr:col>50</xdr:col>
      <xdr:colOff>114300</xdr:colOff>
      <xdr:row>37</xdr:row>
      <xdr:rowOff>135196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76519"/>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135196</xdr:rowOff>
    </xdr:from>
    <xdr:to>
      <xdr:col>45</xdr:col>
      <xdr:colOff>177800</xdr:colOff>
      <xdr:row>37</xdr:row>
      <xdr:rowOff>152159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78846"/>
          <a:ext cx="889000" cy="1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152159</xdr:rowOff>
    </xdr:from>
    <xdr:to>
      <xdr:col>41</xdr:col>
      <xdr:colOff>50800</xdr:colOff>
      <xdr:row>37</xdr:row>
      <xdr:rowOff>159359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495809"/>
          <a:ext cx="889000" cy="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108545</xdr:rowOff>
    </xdr:from>
    <xdr:to>
      <xdr:col>55</xdr:col>
      <xdr:colOff>50800</xdr:colOff>
      <xdr:row>35</xdr:row>
      <xdr:rowOff>38695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9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131422</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78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82069</xdr:rowOff>
    </xdr:from>
    <xdr:to>
      <xdr:col>50</xdr:col>
      <xdr:colOff>165100</xdr:colOff>
      <xdr:row>38</xdr:row>
      <xdr:rowOff>12219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2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3346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1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84396</xdr:rowOff>
    </xdr:from>
    <xdr:to>
      <xdr:col>46</xdr:col>
      <xdr:colOff>38100</xdr:colOff>
      <xdr:row>38</xdr:row>
      <xdr:rowOff>14546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31073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0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101359</xdr:rowOff>
    </xdr:from>
    <xdr:to>
      <xdr:col>41</xdr:col>
      <xdr:colOff>101600</xdr:colOff>
      <xdr:row>38</xdr:row>
      <xdr:rowOff>31508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45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48036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108560</xdr:rowOff>
    </xdr:from>
    <xdr:to>
      <xdr:col>36</xdr:col>
      <xdr:colOff>165100</xdr:colOff>
      <xdr:row>38</xdr:row>
      <xdr:rowOff>38709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522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55237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140852</xdr:rowOff>
    </xdr:from>
    <xdr:to>
      <xdr:col>55</xdr:col>
      <xdr:colOff>0</xdr:colOff>
      <xdr:row>55</xdr:row>
      <xdr:rowOff>171238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399152"/>
          <a:ext cx="838200" cy="20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140852</xdr:rowOff>
    </xdr:from>
    <xdr:to>
      <xdr:col>50</xdr:col>
      <xdr:colOff>114300</xdr:colOff>
      <xdr:row>55</xdr:row>
      <xdr:rowOff>1529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399152"/>
          <a:ext cx="889000" cy="3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1529</xdr:rowOff>
    </xdr:from>
    <xdr:to>
      <xdr:col>45</xdr:col>
      <xdr:colOff>177800</xdr:colOff>
      <xdr:row>56</xdr:row>
      <xdr:rowOff>132366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31279"/>
          <a:ext cx="889000" cy="30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132366</xdr:rowOff>
    </xdr:from>
    <xdr:to>
      <xdr:col>41</xdr:col>
      <xdr:colOff>50800</xdr:colOff>
      <xdr:row>57</xdr:row>
      <xdr:rowOff>76300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33566"/>
          <a:ext cx="889000" cy="1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120438</xdr:rowOff>
    </xdr:from>
    <xdr:to>
      <xdr:col>55</xdr:col>
      <xdr:colOff>50800</xdr:colOff>
      <xdr:row>56</xdr:row>
      <xdr:rowOff>50588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5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143315</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0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90052</xdr:rowOff>
    </xdr:from>
    <xdr:to>
      <xdr:col>50</xdr:col>
      <xdr:colOff>165100</xdr:colOff>
      <xdr:row>55</xdr:row>
      <xdr:rowOff>20202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3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36729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12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122179</xdr:rowOff>
    </xdr:from>
    <xdr:to>
      <xdr:col>46</xdr:col>
      <xdr:colOff>38100</xdr:colOff>
      <xdr:row>55</xdr:row>
      <xdr:rowOff>52329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68856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81566</xdr:rowOff>
    </xdr:from>
    <xdr:to>
      <xdr:col>41</xdr:col>
      <xdr:colOff>101600</xdr:colOff>
      <xdr:row>57</xdr:row>
      <xdr:rowOff>11716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28243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45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25500</xdr:rowOff>
    </xdr:from>
    <xdr:to>
      <xdr:col>36</xdr:col>
      <xdr:colOff>165100</xdr:colOff>
      <xdr:row>57</xdr:row>
      <xdr:rowOff>127100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7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118227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89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120269</xdr:rowOff>
    </xdr:from>
    <xdr:to>
      <xdr:col>55</xdr:col>
      <xdr:colOff>0</xdr:colOff>
      <xdr:row>74</xdr:row>
      <xdr:rowOff>115836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2121769"/>
          <a:ext cx="838200" cy="6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120269</xdr:rowOff>
    </xdr:from>
    <xdr:to>
      <xdr:col>50</xdr:col>
      <xdr:colOff>114300</xdr:colOff>
      <xdr:row>72</xdr:row>
      <xdr:rowOff>33604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2121769"/>
          <a:ext cx="889000" cy="2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33604</xdr:rowOff>
    </xdr:from>
    <xdr:to>
      <xdr:col>45</xdr:col>
      <xdr:colOff>177800</xdr:colOff>
      <xdr:row>77</xdr:row>
      <xdr:rowOff>84810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2378004"/>
          <a:ext cx="889000" cy="90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84810</xdr:rowOff>
    </xdr:from>
    <xdr:to>
      <xdr:col>41</xdr:col>
      <xdr:colOff>50800</xdr:colOff>
      <xdr:row>78</xdr:row>
      <xdr:rowOff>78296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86460"/>
          <a:ext cx="889000" cy="1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65036</xdr:rowOff>
    </xdr:from>
    <xdr:to>
      <xdr:col>55</xdr:col>
      <xdr:colOff>50800</xdr:colOff>
      <xdr:row>74</xdr:row>
      <xdr:rowOff>166636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7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87913</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6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69469</xdr:rowOff>
    </xdr:from>
    <xdr:to>
      <xdr:col>50</xdr:col>
      <xdr:colOff>165100</xdr:colOff>
      <xdr:row>70</xdr:row>
      <xdr:rowOff>171069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207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16146</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18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154254</xdr:rowOff>
    </xdr:from>
    <xdr:to>
      <xdr:col>46</xdr:col>
      <xdr:colOff>38100</xdr:colOff>
      <xdr:row>72</xdr:row>
      <xdr:rowOff>84404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32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100931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10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34010</xdr:rowOff>
    </xdr:from>
    <xdr:to>
      <xdr:col>41</xdr:col>
      <xdr:colOff>101600</xdr:colOff>
      <xdr:row>77</xdr:row>
      <xdr:rowOff>135610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2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126737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32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27496</xdr:rowOff>
    </xdr:from>
    <xdr:to>
      <xdr:col>36</xdr:col>
      <xdr:colOff>165100</xdr:colOff>
      <xdr:row>78</xdr:row>
      <xdr:rowOff>129096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120223</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9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24143</xdr:rowOff>
    </xdr:from>
    <xdr:to>
      <xdr:col>55</xdr:col>
      <xdr:colOff>0</xdr:colOff>
      <xdr:row>98</xdr:row>
      <xdr:rowOff>93751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26243"/>
          <a:ext cx="8382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63469</xdr:rowOff>
    </xdr:from>
    <xdr:to>
      <xdr:col>50</xdr:col>
      <xdr:colOff>114300</xdr:colOff>
      <xdr:row>98</xdr:row>
      <xdr:rowOff>93751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65569"/>
          <a:ext cx="889000" cy="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95695</xdr:rowOff>
    </xdr:from>
    <xdr:to>
      <xdr:col>45</xdr:col>
      <xdr:colOff>177800</xdr:colOff>
      <xdr:row>98</xdr:row>
      <xdr:rowOff>63469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26345"/>
          <a:ext cx="889000" cy="1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95695</xdr:rowOff>
    </xdr:from>
    <xdr:to>
      <xdr:col>41</xdr:col>
      <xdr:colOff>50800</xdr:colOff>
      <xdr:row>98</xdr:row>
      <xdr:rowOff>52169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726345"/>
          <a:ext cx="889000" cy="1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144793</xdr:rowOff>
    </xdr:from>
    <xdr:to>
      <xdr:col>55</xdr:col>
      <xdr:colOff>50800</xdr:colOff>
      <xdr:row>98</xdr:row>
      <xdr:rowOff>74943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123220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5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42951</xdr:rowOff>
    </xdr:from>
    <xdr:to>
      <xdr:col>50</xdr:col>
      <xdr:colOff>165100</xdr:colOff>
      <xdr:row>98</xdr:row>
      <xdr:rowOff>144551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4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135678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12669</xdr:rowOff>
    </xdr:from>
    <xdr:to>
      <xdr:col>46</xdr:col>
      <xdr:colOff>38100</xdr:colOff>
      <xdr:row>98</xdr:row>
      <xdr:rowOff>114269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1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105396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44895</xdr:rowOff>
    </xdr:from>
    <xdr:to>
      <xdr:col>41</xdr:col>
      <xdr:colOff>101600</xdr:colOff>
      <xdr:row>97</xdr:row>
      <xdr:rowOff>146495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163022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1369</xdr:rowOff>
    </xdr:from>
    <xdr:to>
      <xdr:col>36</xdr:col>
      <xdr:colOff>165100</xdr:colOff>
      <xdr:row>98</xdr:row>
      <xdr:rowOff>102969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94096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13722</xdr:rowOff>
    </xdr:from>
    <xdr:to>
      <xdr:col>85</xdr:col>
      <xdr:colOff>127000</xdr:colOff>
      <xdr:row>39</xdr:row>
      <xdr:rowOff>26086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0272"/>
          <a:ext cx="8382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151073</xdr:rowOff>
    </xdr:from>
    <xdr:to>
      <xdr:col>81</xdr:col>
      <xdr:colOff>50800</xdr:colOff>
      <xdr:row>39</xdr:row>
      <xdr:rowOff>13722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66173"/>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151073</xdr:rowOff>
    </xdr:from>
    <xdr:to>
      <xdr:col>76</xdr:col>
      <xdr:colOff>114300</xdr:colOff>
      <xdr:row>39</xdr:row>
      <xdr:rowOff>30734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66173"/>
          <a:ext cx="889000" cy="5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30734</xdr:rowOff>
    </xdr:from>
    <xdr:to>
      <xdr:col>71</xdr:col>
      <xdr:colOff>177800</xdr:colOff>
      <xdr:row>39</xdr:row>
      <xdr:rowOff>42126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7284"/>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146736</xdr:rowOff>
    </xdr:from>
    <xdr:to>
      <xdr:col>85</xdr:col>
      <xdr:colOff>177800</xdr:colOff>
      <xdr:row>39</xdr:row>
      <xdr:rowOff>76886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61663</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76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134372</xdr:rowOff>
    </xdr:from>
    <xdr:to>
      <xdr:col>81</xdr:col>
      <xdr:colOff>101600</xdr:colOff>
      <xdr:row>39</xdr:row>
      <xdr:rowOff>64522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4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55649</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4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100273</xdr:rowOff>
    </xdr:from>
    <xdr:to>
      <xdr:col>76</xdr:col>
      <xdr:colOff>165100</xdr:colOff>
      <xdr:row>39</xdr:row>
      <xdr:rowOff>30423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1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21550</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0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151384</xdr:rowOff>
    </xdr:from>
    <xdr:to>
      <xdr:col>72</xdr:col>
      <xdr:colOff>38100</xdr:colOff>
      <xdr:row>39</xdr:row>
      <xdr:rowOff>81534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72661</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5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162776</xdr:rowOff>
    </xdr:from>
    <xdr:to>
      <xdr:col>67</xdr:col>
      <xdr:colOff>101600</xdr:colOff>
      <xdr:row>39</xdr:row>
      <xdr:rowOff>92926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84053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0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22093</xdr:rowOff>
    </xdr:from>
    <xdr:to>
      <xdr:col>85</xdr:col>
      <xdr:colOff>127000</xdr:colOff>
      <xdr:row>77</xdr:row>
      <xdr:rowOff>35291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223743"/>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35291</xdr:rowOff>
    </xdr:from>
    <xdr:to>
      <xdr:col>81</xdr:col>
      <xdr:colOff>50800</xdr:colOff>
      <xdr:row>77</xdr:row>
      <xdr:rowOff>48679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3694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48679</xdr:rowOff>
    </xdr:from>
    <xdr:to>
      <xdr:col>76</xdr:col>
      <xdr:colOff>114300</xdr:colOff>
      <xdr:row>77</xdr:row>
      <xdr:rowOff>56299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503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56299</xdr:rowOff>
    </xdr:from>
    <xdr:to>
      <xdr:col>71</xdr:col>
      <xdr:colOff>177800</xdr:colOff>
      <xdr:row>77</xdr:row>
      <xdr:rowOff>64133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57949"/>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142743</xdr:rowOff>
    </xdr:from>
    <xdr:to>
      <xdr:col>85</xdr:col>
      <xdr:colOff>177800</xdr:colOff>
      <xdr:row>77</xdr:row>
      <xdr:rowOff>72893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121170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155941</xdr:rowOff>
    </xdr:from>
    <xdr:to>
      <xdr:col>81</xdr:col>
      <xdr:colOff>101600</xdr:colOff>
      <xdr:row>77</xdr:row>
      <xdr:rowOff>86091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77218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169329</xdr:rowOff>
    </xdr:from>
    <xdr:to>
      <xdr:col>76</xdr:col>
      <xdr:colOff>165100</xdr:colOff>
      <xdr:row>77</xdr:row>
      <xdr:rowOff>99479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90606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9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5499</xdr:rowOff>
    </xdr:from>
    <xdr:to>
      <xdr:col>72</xdr:col>
      <xdr:colOff>38100</xdr:colOff>
      <xdr:row>77</xdr:row>
      <xdr:rowOff>107099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0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98226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9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13333</xdr:rowOff>
    </xdr:from>
    <xdr:to>
      <xdr:col>67</xdr:col>
      <xdr:colOff>101600</xdr:colOff>
      <xdr:row>77</xdr:row>
      <xdr:rowOff>114933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106060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154279</xdr:rowOff>
    </xdr:from>
    <xdr:to>
      <xdr:col>85</xdr:col>
      <xdr:colOff>127000</xdr:colOff>
      <xdr:row>99</xdr:row>
      <xdr:rowOff>6325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56379"/>
          <a:ext cx="8382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150558</xdr:rowOff>
    </xdr:from>
    <xdr:to>
      <xdr:col>81</xdr:col>
      <xdr:colOff>50800</xdr:colOff>
      <xdr:row>99</xdr:row>
      <xdr:rowOff>6325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52658"/>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98158</xdr:rowOff>
    </xdr:from>
    <xdr:to>
      <xdr:col>76</xdr:col>
      <xdr:colOff>114300</xdr:colOff>
      <xdr:row>98</xdr:row>
      <xdr:rowOff>150558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00258"/>
          <a:ext cx="889000" cy="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98158</xdr:rowOff>
    </xdr:from>
    <xdr:to>
      <xdr:col>71</xdr:col>
      <xdr:colOff>177800</xdr:colOff>
      <xdr:row>98</xdr:row>
      <xdr:rowOff>102679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00258"/>
          <a:ext cx="889000" cy="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103479</xdr:rowOff>
    </xdr:from>
    <xdr:to>
      <xdr:col>85</xdr:col>
      <xdr:colOff>177800</xdr:colOff>
      <xdr:row>99</xdr:row>
      <xdr:rowOff>33629</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0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18406</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2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126975</xdr:rowOff>
    </xdr:from>
    <xdr:to>
      <xdr:col>81</xdr:col>
      <xdr:colOff>101600</xdr:colOff>
      <xdr:row>99</xdr:row>
      <xdr:rowOff>57125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48252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2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99758</xdr:rowOff>
    </xdr:from>
    <xdr:to>
      <xdr:col>76</xdr:col>
      <xdr:colOff>165100</xdr:colOff>
      <xdr:row>99</xdr:row>
      <xdr:rowOff>29908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0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21035</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9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47358</xdr:rowOff>
    </xdr:from>
    <xdr:to>
      <xdr:col>72</xdr:col>
      <xdr:colOff>38100</xdr:colOff>
      <xdr:row>98</xdr:row>
      <xdr:rowOff>148958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4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140085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4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51879</xdr:rowOff>
    </xdr:from>
    <xdr:to>
      <xdr:col>67</xdr:col>
      <xdr:colOff>101600</xdr:colOff>
      <xdr:row>98</xdr:row>
      <xdr:rowOff>153479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144606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4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11912</xdr:rowOff>
    </xdr:from>
    <xdr:to>
      <xdr:col>116</xdr:col>
      <xdr:colOff>63500</xdr:colOff>
      <xdr:row>39</xdr:row>
      <xdr:rowOff>14008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698462"/>
          <a:ext cx="8382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14008</xdr:rowOff>
    </xdr:from>
    <xdr:to>
      <xdr:col>111</xdr:col>
      <xdr:colOff>177800</xdr:colOff>
      <xdr:row>39</xdr:row>
      <xdr:rowOff>17208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700558"/>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17208</xdr:rowOff>
    </xdr:from>
    <xdr:to>
      <xdr:col>107</xdr:col>
      <xdr:colOff>50800</xdr:colOff>
      <xdr:row>39</xdr:row>
      <xdr:rowOff>19951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0375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19951</xdr:rowOff>
    </xdr:from>
    <xdr:to>
      <xdr:col>102</xdr:col>
      <xdr:colOff>114300</xdr:colOff>
      <xdr:row>39</xdr:row>
      <xdr:rowOff>23457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6706501"/>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132562</xdr:rowOff>
    </xdr:from>
    <xdr:to>
      <xdr:col>116</xdr:col>
      <xdr:colOff>114300</xdr:colOff>
      <xdr:row>39</xdr:row>
      <xdr:rowOff>62712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47489</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62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134658</xdr:rowOff>
    </xdr:from>
    <xdr:to>
      <xdr:col>112</xdr:col>
      <xdr:colOff>38100</xdr:colOff>
      <xdr:row>39</xdr:row>
      <xdr:rowOff>64808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55935</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4017" y="6742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137858</xdr:rowOff>
    </xdr:from>
    <xdr:to>
      <xdr:col>107</xdr:col>
      <xdr:colOff>101600</xdr:colOff>
      <xdr:row>39</xdr:row>
      <xdr:rowOff>68008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5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59135</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45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140601</xdr:rowOff>
    </xdr:from>
    <xdr:to>
      <xdr:col>102</xdr:col>
      <xdr:colOff>165100</xdr:colOff>
      <xdr:row>39</xdr:row>
      <xdr:rowOff>70751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61878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6017" y="6748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144107</xdr:rowOff>
    </xdr:from>
    <xdr:to>
      <xdr:col>98</xdr:col>
      <xdr:colOff>38100</xdr:colOff>
      <xdr:row>39</xdr:row>
      <xdr:rowOff>74257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5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65384</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7017" y="6751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13513</xdr:rowOff>
    </xdr:from>
    <xdr:to>
      <xdr:col>116</xdr:col>
      <xdr:colOff>63500</xdr:colOff>
      <xdr:row>57</xdr:row>
      <xdr:rowOff>17262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86163"/>
          <a:ext cx="8382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82413</xdr:rowOff>
    </xdr:from>
    <xdr:to>
      <xdr:col>111</xdr:col>
      <xdr:colOff>177800</xdr:colOff>
      <xdr:row>57</xdr:row>
      <xdr:rowOff>17262</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340713"/>
          <a:ext cx="889000" cy="44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28601</xdr:rowOff>
    </xdr:from>
    <xdr:to>
      <xdr:col>107</xdr:col>
      <xdr:colOff>50800</xdr:colOff>
      <xdr:row>54</xdr:row>
      <xdr:rowOff>82413</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286901"/>
          <a:ext cx="889000" cy="5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169510</xdr:rowOff>
    </xdr:from>
    <xdr:to>
      <xdr:col>102</xdr:col>
      <xdr:colOff>114300</xdr:colOff>
      <xdr:row>54</xdr:row>
      <xdr:rowOff>28601</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084910"/>
          <a:ext cx="889000" cy="20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134163</xdr:rowOff>
    </xdr:from>
    <xdr:to>
      <xdr:col>116</xdr:col>
      <xdr:colOff>114300</xdr:colOff>
      <xdr:row>57</xdr:row>
      <xdr:rowOff>64313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3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157040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8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137912</xdr:rowOff>
    </xdr:from>
    <xdr:to>
      <xdr:col>112</xdr:col>
      <xdr:colOff>38100</xdr:colOff>
      <xdr:row>57</xdr:row>
      <xdr:rowOff>68062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3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84589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31613</xdr:rowOff>
    </xdr:from>
    <xdr:to>
      <xdr:col>107</xdr:col>
      <xdr:colOff>101600</xdr:colOff>
      <xdr:row>54</xdr:row>
      <xdr:rowOff>133213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28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149740</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06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149251</xdr:rowOff>
    </xdr:from>
    <xdr:to>
      <xdr:col>102</xdr:col>
      <xdr:colOff>165100</xdr:colOff>
      <xdr:row>54</xdr:row>
      <xdr:rowOff>79401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2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95928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901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118710</xdr:rowOff>
    </xdr:from>
    <xdr:to>
      <xdr:col>98</xdr:col>
      <xdr:colOff>38100</xdr:colOff>
      <xdr:row>53</xdr:row>
      <xdr:rowOff>48860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0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65387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80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127965</xdr:rowOff>
    </xdr:from>
    <xdr:to>
      <xdr:col>116</xdr:col>
      <xdr:colOff>63500</xdr:colOff>
      <xdr:row>76</xdr:row>
      <xdr:rowOff>141396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643815"/>
          <a:ext cx="838200" cy="5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127965</xdr:rowOff>
    </xdr:from>
    <xdr:to>
      <xdr:col>111</xdr:col>
      <xdr:colOff>177800</xdr:colOff>
      <xdr:row>74</xdr:row>
      <xdr:rowOff>13627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43815"/>
          <a:ext cx="889000" cy="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13627</xdr:rowOff>
    </xdr:from>
    <xdr:to>
      <xdr:col>107</xdr:col>
      <xdr:colOff>50800</xdr:colOff>
      <xdr:row>74</xdr:row>
      <xdr:rowOff>15456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0092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1435</xdr:rowOff>
    </xdr:from>
    <xdr:to>
      <xdr:col>102</xdr:col>
      <xdr:colOff>114300</xdr:colOff>
      <xdr:row>74</xdr:row>
      <xdr:rowOff>15456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688735"/>
          <a:ext cx="8890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90596</xdr:rowOff>
    </xdr:from>
    <xdr:to>
      <xdr:col>116</xdr:col>
      <xdr:colOff>114300</xdr:colOff>
      <xdr:row>77</xdr:row>
      <xdr:rowOff>20746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2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69023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77165</xdr:rowOff>
    </xdr:from>
    <xdr:to>
      <xdr:col>112</xdr:col>
      <xdr:colOff>38100</xdr:colOff>
      <xdr:row>74</xdr:row>
      <xdr:rowOff>7315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23842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134277</xdr:rowOff>
    </xdr:from>
    <xdr:to>
      <xdr:col>107</xdr:col>
      <xdr:colOff>101600</xdr:colOff>
      <xdr:row>74</xdr:row>
      <xdr:rowOff>64427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80954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136106</xdr:rowOff>
    </xdr:from>
    <xdr:to>
      <xdr:col>102</xdr:col>
      <xdr:colOff>165100</xdr:colOff>
      <xdr:row>74</xdr:row>
      <xdr:rowOff>66256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82783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2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122085</xdr:rowOff>
    </xdr:from>
    <xdr:to>
      <xdr:col>98</xdr:col>
      <xdr:colOff>38100</xdr:colOff>
      <xdr:row>74</xdr:row>
      <xdr:rowOff>52235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6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68762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1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普通建設事業全体で、</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年度に比べて一人当たり</a:t>
          </a:r>
          <a:r>
            <a:rPr kumimoji="1" lang="en-US" altLang="ja-JP" sz="1100" b="0" i="0" baseline="0">
              <a:solidFill>
                <a:sysClr val="windowText" lastClr="000000"/>
              </a:solidFill>
              <a:effectLst/>
              <a:latin typeface="+mn-lt"/>
              <a:ea typeface="+mn-ea"/>
              <a:cs typeface="+mn-cs"/>
            </a:rPr>
            <a:t>44,146</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した。その内訳は、新規整備で</a:t>
          </a:r>
          <a:r>
            <a:rPr kumimoji="1" lang="en-US" altLang="ja-JP" sz="1100" b="0" i="0" baseline="0">
              <a:solidFill>
                <a:sysClr val="windowText" lastClr="000000"/>
              </a:solidFill>
              <a:effectLst/>
              <a:latin typeface="+mn-lt"/>
              <a:ea typeface="+mn-ea"/>
              <a:cs typeface="+mn-cs"/>
            </a:rPr>
            <a:t>53,651</a:t>
          </a:r>
          <a:r>
            <a:rPr kumimoji="1" lang="ja-JP" altLang="ja-JP" sz="1100" b="0" i="0" baseline="0">
              <a:solidFill>
                <a:sysClr val="windowText" lastClr="000000"/>
              </a:solidFill>
              <a:effectLst/>
              <a:latin typeface="+mn-lt"/>
              <a:ea typeface="+mn-ea"/>
              <a:cs typeface="+mn-cs"/>
            </a:rPr>
            <a:t>円の</a:t>
          </a:r>
          <a:r>
            <a:rPr kumimoji="1" lang="ja-JP" altLang="en-US" sz="1100" b="0" i="0" baseline="0">
              <a:solidFill>
                <a:sysClr val="windowText" lastClr="000000"/>
              </a:solidFill>
              <a:effectLst/>
              <a:latin typeface="+mn-lt"/>
              <a:ea typeface="+mn-ea"/>
              <a:cs typeface="+mn-cs"/>
            </a:rPr>
            <a:t>減</a:t>
          </a:r>
          <a:r>
            <a:rPr kumimoji="1" lang="ja-JP" altLang="ja-JP" sz="1100" b="0" i="0" baseline="0">
              <a:solidFill>
                <a:sysClr val="windowText" lastClr="000000"/>
              </a:solidFill>
              <a:effectLst/>
              <a:latin typeface="+mn-lt"/>
              <a:ea typeface="+mn-ea"/>
              <a:cs typeface="+mn-cs"/>
            </a:rPr>
            <a:t>、更新整備で</a:t>
          </a:r>
          <a:r>
            <a:rPr kumimoji="1" lang="en-US" altLang="ja-JP" sz="1100" b="0" i="0" baseline="0">
              <a:solidFill>
                <a:sysClr val="windowText" lastClr="000000"/>
              </a:solidFill>
              <a:effectLst/>
              <a:latin typeface="+mn-lt"/>
              <a:ea typeface="+mn-ea"/>
              <a:cs typeface="+mn-cs"/>
            </a:rPr>
            <a:t>9,135</a:t>
          </a:r>
          <a:r>
            <a:rPr kumimoji="1" lang="ja-JP" altLang="ja-JP" sz="1100" b="0" i="0" baseline="0">
              <a:solidFill>
                <a:sysClr val="windowText" lastClr="000000"/>
              </a:solidFill>
              <a:effectLst/>
              <a:latin typeface="+mn-lt"/>
              <a:ea typeface="+mn-ea"/>
              <a:cs typeface="+mn-cs"/>
            </a:rPr>
            <a:t>円の</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となっており、新規整備</a:t>
          </a:r>
          <a:r>
            <a:rPr kumimoji="1" lang="ja-JP" altLang="en-US" sz="1100" b="0" i="0" baseline="0">
              <a:solidFill>
                <a:sysClr val="windowText" lastClr="000000"/>
              </a:solidFill>
              <a:effectLst/>
              <a:latin typeface="+mn-lt"/>
              <a:ea typeface="+mn-ea"/>
              <a:cs typeface="+mn-cs"/>
            </a:rPr>
            <a:t>が大きく減少したことにより更新整備が増加となったが減少となった</a:t>
          </a:r>
          <a:r>
            <a:rPr kumimoji="1" lang="ja-JP" altLang="ja-JP" sz="1100" b="0" i="0" baseline="0">
              <a:solidFill>
                <a:sysClr val="windowText" lastClr="000000"/>
              </a:solidFill>
              <a:effectLst/>
              <a:latin typeface="+mn-lt"/>
              <a:ea typeface="+mn-ea"/>
              <a:cs typeface="+mn-cs"/>
            </a:rPr>
            <a:t>。新規整備は</a:t>
          </a:r>
          <a:r>
            <a:rPr kumimoji="1" lang="ja-JP" altLang="en-US" sz="1100" b="0" i="0" baseline="0">
              <a:solidFill>
                <a:sysClr val="windowText" lastClr="000000"/>
              </a:solidFill>
              <a:effectLst/>
              <a:latin typeface="+mn-lt"/>
              <a:ea typeface="+mn-ea"/>
              <a:cs typeface="+mn-cs"/>
            </a:rPr>
            <a:t>統合こども園整備等の大型事業の完了</a:t>
          </a:r>
          <a:r>
            <a:rPr kumimoji="1" lang="ja-JP" altLang="ja-JP" sz="1100" b="0" i="0" baseline="0">
              <a:solidFill>
                <a:sysClr val="windowText" lastClr="000000"/>
              </a:solidFill>
              <a:effectLst/>
              <a:latin typeface="+mn-lt"/>
              <a:ea typeface="+mn-ea"/>
              <a:cs typeface="+mn-cs"/>
            </a:rPr>
            <a:t>による</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である。今後も施設の集約化等により普通建設事業費は類似団体を上回る傾向が予想される。しかしながら、大型事業の完了後に廃止する既存の保育所や社会教育施設等の除却や譲渡を進めることにより、維持補修費の縮減が見込まれる。</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また、一人当たり維持補修費が</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年度から令和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年度にかけて</a:t>
          </a:r>
          <a:r>
            <a:rPr kumimoji="1" lang="en-US" altLang="ja-JP" sz="1100" b="0" i="0" baseline="0">
              <a:solidFill>
                <a:sysClr val="windowText" lastClr="000000"/>
              </a:solidFill>
              <a:effectLst/>
              <a:latin typeface="+mn-lt"/>
              <a:ea typeface="+mn-ea"/>
              <a:cs typeface="+mn-cs"/>
            </a:rPr>
            <a:t>4,250</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したのは、</a:t>
          </a:r>
          <a:r>
            <a:rPr kumimoji="1" lang="ja-JP" altLang="en-US" sz="1100" b="0" i="0" baseline="0">
              <a:solidFill>
                <a:sysClr val="windowText" lastClr="000000"/>
              </a:solidFill>
              <a:effectLst/>
              <a:latin typeface="+mn-lt"/>
              <a:ea typeface="+mn-ea"/>
              <a:cs typeface="+mn-cs"/>
            </a:rPr>
            <a:t>大雪被害</a:t>
          </a:r>
          <a:r>
            <a:rPr kumimoji="1" lang="ja-JP" altLang="ja-JP" sz="1100" b="0" i="0" baseline="0">
              <a:solidFill>
                <a:sysClr val="windowText" lastClr="000000"/>
              </a:solidFill>
              <a:effectLst/>
              <a:latin typeface="+mn-lt"/>
              <a:ea typeface="+mn-ea"/>
              <a:cs typeface="+mn-cs"/>
            </a:rPr>
            <a:t>による</a:t>
          </a:r>
          <a:r>
            <a:rPr kumimoji="1" lang="ja-JP" altLang="en-US" sz="1100" b="0" i="0" baseline="0">
              <a:solidFill>
                <a:sysClr val="windowText" lastClr="000000"/>
              </a:solidFill>
              <a:effectLst/>
              <a:latin typeface="+mn-lt"/>
              <a:ea typeface="+mn-ea"/>
              <a:cs typeface="+mn-cs"/>
            </a:rPr>
            <a:t>除雪費用が増加したことに</a:t>
          </a:r>
          <a:r>
            <a:rPr kumimoji="1" lang="ja-JP" altLang="ja-JP" sz="1100" b="0" i="0" baseline="0">
              <a:solidFill>
                <a:sysClr val="windowText" lastClr="000000"/>
              </a:solidFill>
              <a:effectLst/>
              <a:latin typeface="+mn-lt"/>
              <a:ea typeface="+mn-ea"/>
              <a:cs typeface="+mn-cs"/>
            </a:rPr>
            <a:t>よるものである。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富山県小矢部市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29,459
28,911
134.07
18,825,208
18,445,790
325,083
8,668,393
18,656,146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46301</xdr:rowOff>
    </xdr:from>
    <xdr:to>
      <xdr:col>24</xdr:col>
      <xdr:colOff>63500</xdr:colOff>
      <xdr:row>34</xdr:row>
      <xdr:rowOff>63609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75601"/>
          <a:ext cx="8382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46301</xdr:rowOff>
    </xdr:from>
    <xdr:to>
      <xdr:col>19</xdr:col>
      <xdr:colOff>177800</xdr:colOff>
      <xdr:row>34</xdr:row>
      <xdr:rowOff>83203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75601"/>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23114</xdr:rowOff>
    </xdr:from>
    <xdr:to>
      <xdr:col>15</xdr:col>
      <xdr:colOff>50800</xdr:colOff>
      <xdr:row>34</xdr:row>
      <xdr:rowOff>83203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52414"/>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23114</xdr:rowOff>
    </xdr:from>
    <xdr:to>
      <xdr:col>10</xdr:col>
      <xdr:colOff>114300</xdr:colOff>
      <xdr:row>34</xdr:row>
      <xdr:rowOff>47280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52414"/>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12809</xdr:rowOff>
    </xdr:from>
    <xdr:to>
      <xdr:col>24</xdr:col>
      <xdr:colOff>114300</xdr:colOff>
      <xdr:row>34</xdr:row>
      <xdr:rowOff>114409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4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35686</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9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166951</xdr:rowOff>
    </xdr:from>
    <xdr:to>
      <xdr:col>20</xdr:col>
      <xdr:colOff>38100</xdr:colOff>
      <xdr:row>34</xdr:row>
      <xdr:rowOff>97101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2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113628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0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32403</xdr:rowOff>
    </xdr:from>
    <xdr:to>
      <xdr:col>15</xdr:col>
      <xdr:colOff>101600</xdr:colOff>
      <xdr:row>34</xdr:row>
      <xdr:rowOff>134003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150530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63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143764</xdr:rowOff>
    </xdr:from>
    <xdr:to>
      <xdr:col>10</xdr:col>
      <xdr:colOff>165100</xdr:colOff>
      <xdr:row>34</xdr:row>
      <xdr:rowOff>73914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90441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167930</xdr:rowOff>
    </xdr:from>
    <xdr:to>
      <xdr:col>6</xdr:col>
      <xdr:colOff>38100</xdr:colOff>
      <xdr:row>34</xdr:row>
      <xdr:rowOff>98080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114607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0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100671</xdr:rowOff>
    </xdr:from>
    <xdr:to>
      <xdr:col>24</xdr:col>
      <xdr:colOff>63500</xdr:colOff>
      <xdr:row>58</xdr:row>
      <xdr:rowOff>99979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01871"/>
          <a:ext cx="838200" cy="34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95462</xdr:rowOff>
    </xdr:from>
    <xdr:to>
      <xdr:col>19</xdr:col>
      <xdr:colOff>177800</xdr:colOff>
      <xdr:row>58</xdr:row>
      <xdr:rowOff>99979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39562"/>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83654</xdr:rowOff>
    </xdr:from>
    <xdr:to>
      <xdr:col>15</xdr:col>
      <xdr:colOff>50800</xdr:colOff>
      <xdr:row>58</xdr:row>
      <xdr:rowOff>95462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27754"/>
          <a:ext cx="8890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81492</xdr:rowOff>
    </xdr:from>
    <xdr:to>
      <xdr:col>10</xdr:col>
      <xdr:colOff>114300</xdr:colOff>
      <xdr:row>58</xdr:row>
      <xdr:rowOff>83654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25592"/>
          <a:ext cx="889000" cy="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49871</xdr:rowOff>
    </xdr:from>
    <xdr:to>
      <xdr:col>24</xdr:col>
      <xdr:colOff>114300</xdr:colOff>
      <xdr:row>56</xdr:row>
      <xdr:rowOff>151471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5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136248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56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49179</xdr:rowOff>
    </xdr:from>
    <xdr:to>
      <xdr:col>20</xdr:col>
      <xdr:colOff>38100</xdr:colOff>
      <xdr:row>58</xdr:row>
      <xdr:rowOff>150779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141906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44662</xdr:rowOff>
    </xdr:from>
    <xdr:to>
      <xdr:col>15</xdr:col>
      <xdr:colOff>101600</xdr:colOff>
      <xdr:row>58</xdr:row>
      <xdr:rowOff>146262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8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137389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8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32854</xdr:rowOff>
    </xdr:from>
    <xdr:to>
      <xdr:col>10</xdr:col>
      <xdr:colOff>165100</xdr:colOff>
      <xdr:row>58</xdr:row>
      <xdr:rowOff>134454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7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125581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6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30692</xdr:rowOff>
    </xdr:from>
    <xdr:to>
      <xdr:col>6</xdr:col>
      <xdr:colOff>38100</xdr:colOff>
      <xdr:row>58</xdr:row>
      <xdr:rowOff>132292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7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123419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19620</xdr:rowOff>
    </xdr:from>
    <xdr:to>
      <xdr:col>24</xdr:col>
      <xdr:colOff>63500</xdr:colOff>
      <xdr:row>76</xdr:row>
      <xdr:rowOff>69732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3797300" y="12192570"/>
          <a:ext cx="838200" cy="90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19620</xdr:rowOff>
    </xdr:from>
    <xdr:to>
      <xdr:col>19</xdr:col>
      <xdr:colOff>177800</xdr:colOff>
      <xdr:row>74</xdr:row>
      <xdr:rowOff>74174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192570"/>
          <a:ext cx="889000" cy="5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74174</xdr:rowOff>
    </xdr:from>
    <xdr:to>
      <xdr:col>15</xdr:col>
      <xdr:colOff>50800</xdr:colOff>
      <xdr:row>77</xdr:row>
      <xdr:rowOff>22935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761474"/>
          <a:ext cx="889000" cy="46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22935</xdr:rowOff>
    </xdr:from>
    <xdr:to>
      <xdr:col>10</xdr:col>
      <xdr:colOff>114300</xdr:colOff>
      <xdr:row>77</xdr:row>
      <xdr:rowOff>145137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24585"/>
          <a:ext cx="889000" cy="12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18932</xdr:rowOff>
    </xdr:from>
    <xdr:to>
      <xdr:col>24</xdr:col>
      <xdr:colOff>114300</xdr:colOff>
      <xdr:row>76</xdr:row>
      <xdr:rowOff>120532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04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168809</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02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140270</xdr:rowOff>
    </xdr:from>
    <xdr:to>
      <xdr:col>20</xdr:col>
      <xdr:colOff>38100</xdr:colOff>
      <xdr:row>71</xdr:row>
      <xdr:rowOff>70420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1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86947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191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23374</xdr:rowOff>
    </xdr:from>
    <xdr:to>
      <xdr:col>15</xdr:col>
      <xdr:colOff>101600</xdr:colOff>
      <xdr:row>74</xdr:row>
      <xdr:rowOff>124974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7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141501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4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143585</xdr:rowOff>
    </xdr:from>
    <xdr:to>
      <xdr:col>10</xdr:col>
      <xdr:colOff>165100</xdr:colOff>
      <xdr:row>77</xdr:row>
      <xdr:rowOff>73735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64862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26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94337</xdr:rowOff>
    </xdr:from>
    <xdr:to>
      <xdr:col>6</xdr:col>
      <xdr:colOff>38100</xdr:colOff>
      <xdr:row>78</xdr:row>
      <xdr:rowOff>24487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2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15614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38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33706</xdr:rowOff>
    </xdr:from>
    <xdr:to>
      <xdr:col>24</xdr:col>
      <xdr:colOff>63500</xdr:colOff>
      <xdr:row>99</xdr:row>
      <xdr:rowOff>52603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7007256"/>
          <a:ext cx="8382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52603</xdr:rowOff>
    </xdr:from>
    <xdr:to>
      <xdr:col>19</xdr:col>
      <xdr:colOff>177800</xdr:colOff>
      <xdr:row>99</xdr:row>
      <xdr:rowOff>55499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2615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55499</xdr:rowOff>
    </xdr:from>
    <xdr:to>
      <xdr:col>15</xdr:col>
      <xdr:colOff>50800</xdr:colOff>
      <xdr:row>99</xdr:row>
      <xdr:rowOff>73495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7029049"/>
          <a:ext cx="8890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73495</xdr:rowOff>
    </xdr:from>
    <xdr:to>
      <xdr:col>10</xdr:col>
      <xdr:colOff>114300</xdr:colOff>
      <xdr:row>99</xdr:row>
      <xdr:rowOff>114325</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7047045"/>
          <a:ext cx="889000" cy="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154356</xdr:rowOff>
    </xdr:from>
    <xdr:to>
      <xdr:col>24</xdr:col>
      <xdr:colOff>114300</xdr:colOff>
      <xdr:row>99</xdr:row>
      <xdr:rowOff>84506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9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69283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7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1803</xdr:rowOff>
    </xdr:from>
    <xdr:to>
      <xdr:col>20</xdr:col>
      <xdr:colOff>38100</xdr:colOff>
      <xdr:row>99</xdr:row>
      <xdr:rowOff>103403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7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94530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6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4699</xdr:rowOff>
    </xdr:from>
    <xdr:to>
      <xdr:col>15</xdr:col>
      <xdr:colOff>101600</xdr:colOff>
      <xdr:row>99</xdr:row>
      <xdr:rowOff>106299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9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97426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07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22695</xdr:rowOff>
    </xdr:from>
    <xdr:to>
      <xdr:col>10</xdr:col>
      <xdr:colOff>165100</xdr:colOff>
      <xdr:row>99</xdr:row>
      <xdr:rowOff>124295</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115422</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63525</xdr:rowOff>
    </xdr:from>
    <xdr:to>
      <xdr:col>6</xdr:col>
      <xdr:colOff>38100</xdr:colOff>
      <xdr:row>99</xdr:row>
      <xdr:rowOff>165125</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703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156252</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12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131699</xdr:rowOff>
    </xdr:from>
    <xdr:to>
      <xdr:col>55</xdr:col>
      <xdr:colOff>0</xdr:colOff>
      <xdr:row>37</xdr:row>
      <xdr:rowOff>139471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75349"/>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92380</xdr:rowOff>
    </xdr:from>
    <xdr:to>
      <xdr:col>50</xdr:col>
      <xdr:colOff>114300</xdr:colOff>
      <xdr:row>37</xdr:row>
      <xdr:rowOff>131699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436030"/>
          <a:ext cx="889000" cy="3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92380</xdr:rowOff>
    </xdr:from>
    <xdr:to>
      <xdr:col>45</xdr:col>
      <xdr:colOff>177800</xdr:colOff>
      <xdr:row>37</xdr:row>
      <xdr:rowOff>98323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43603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98323</xdr:rowOff>
    </xdr:from>
    <xdr:to>
      <xdr:col>41</xdr:col>
      <xdr:colOff>50800</xdr:colOff>
      <xdr:row>37</xdr:row>
      <xdr:rowOff>110896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4197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88671</xdr:rowOff>
    </xdr:from>
    <xdr:to>
      <xdr:col>55</xdr:col>
      <xdr:colOff>50800</xdr:colOff>
      <xdr:row>38</xdr:row>
      <xdr:rowOff>18821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67098</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1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80899</xdr:rowOff>
    </xdr:from>
    <xdr:to>
      <xdr:col>50</xdr:col>
      <xdr:colOff>165100</xdr:colOff>
      <xdr:row>38</xdr:row>
      <xdr:rowOff>11049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2176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17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41580</xdr:rowOff>
    </xdr:from>
    <xdr:to>
      <xdr:col>46</xdr:col>
      <xdr:colOff>38100</xdr:colOff>
      <xdr:row>37</xdr:row>
      <xdr:rowOff>143180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134307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4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47523</xdr:rowOff>
    </xdr:from>
    <xdr:to>
      <xdr:col>41</xdr:col>
      <xdr:colOff>101600</xdr:colOff>
      <xdr:row>37</xdr:row>
      <xdr:rowOff>149123</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9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140250</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483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60096</xdr:rowOff>
    </xdr:from>
    <xdr:to>
      <xdr:col>36</xdr:col>
      <xdr:colOff>165100</xdr:colOff>
      <xdr:row>37</xdr:row>
      <xdr:rowOff>161696</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152823</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152883</xdr:rowOff>
    </xdr:from>
    <xdr:to>
      <xdr:col>55</xdr:col>
      <xdr:colOff>0</xdr:colOff>
      <xdr:row>55</xdr:row>
      <xdr:rowOff>146291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239733"/>
          <a:ext cx="838200" cy="33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92590</xdr:rowOff>
    </xdr:from>
    <xdr:to>
      <xdr:col>50</xdr:col>
      <xdr:colOff>114300</xdr:colOff>
      <xdr:row>55</xdr:row>
      <xdr:rowOff>146291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522340"/>
          <a:ext cx="889000" cy="5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92590</xdr:rowOff>
    </xdr:from>
    <xdr:to>
      <xdr:col>45</xdr:col>
      <xdr:colOff>177800</xdr:colOff>
      <xdr:row>55</xdr:row>
      <xdr:rowOff>99295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22340"/>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99295</xdr:rowOff>
    </xdr:from>
    <xdr:to>
      <xdr:col>41</xdr:col>
      <xdr:colOff>50800</xdr:colOff>
      <xdr:row>55</xdr:row>
      <xdr:rowOff>127832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529045"/>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102083</xdr:rowOff>
    </xdr:from>
    <xdr:to>
      <xdr:col>55</xdr:col>
      <xdr:colOff>50800</xdr:colOff>
      <xdr:row>54</xdr:row>
      <xdr:rowOff>32233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124960</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0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95491</xdr:rowOff>
    </xdr:from>
    <xdr:to>
      <xdr:col>50</xdr:col>
      <xdr:colOff>165100</xdr:colOff>
      <xdr:row>56</xdr:row>
      <xdr:rowOff>25641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52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42168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30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41790</xdr:rowOff>
    </xdr:from>
    <xdr:to>
      <xdr:col>46</xdr:col>
      <xdr:colOff>38100</xdr:colOff>
      <xdr:row>55</xdr:row>
      <xdr:rowOff>143390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159917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4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48495</xdr:rowOff>
    </xdr:from>
    <xdr:to>
      <xdr:col>41</xdr:col>
      <xdr:colOff>101600</xdr:colOff>
      <xdr:row>55</xdr:row>
      <xdr:rowOff>150095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4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166622</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2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77032</xdr:rowOff>
    </xdr:from>
    <xdr:to>
      <xdr:col>36</xdr:col>
      <xdr:colOff>165100</xdr:colOff>
      <xdr:row>56</xdr:row>
      <xdr:rowOff>7182</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23709</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135032</xdr:rowOff>
    </xdr:from>
    <xdr:to>
      <xdr:col>55</xdr:col>
      <xdr:colOff>0</xdr:colOff>
      <xdr:row>77</xdr:row>
      <xdr:rowOff>149797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165232"/>
          <a:ext cx="838200" cy="18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100457</xdr:rowOff>
    </xdr:from>
    <xdr:to>
      <xdr:col>50</xdr:col>
      <xdr:colOff>114300</xdr:colOff>
      <xdr:row>76</xdr:row>
      <xdr:rowOff>135032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130657"/>
          <a:ext cx="8890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81711</xdr:rowOff>
    </xdr:from>
    <xdr:to>
      <xdr:col>45</xdr:col>
      <xdr:colOff>177800</xdr:colOff>
      <xdr:row>76</xdr:row>
      <xdr:rowOff>100457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111911"/>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81711</xdr:rowOff>
    </xdr:from>
    <xdr:to>
      <xdr:col>41</xdr:col>
      <xdr:colOff>50800</xdr:colOff>
      <xdr:row>76</xdr:row>
      <xdr:rowOff>83635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111911"/>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98997</xdr:rowOff>
    </xdr:from>
    <xdr:to>
      <xdr:col>55</xdr:col>
      <xdr:colOff>50800</xdr:colOff>
      <xdr:row>78</xdr:row>
      <xdr:rowOff>29147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0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77424</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84232</xdr:rowOff>
    </xdr:from>
    <xdr:to>
      <xdr:col>50</xdr:col>
      <xdr:colOff>165100</xdr:colOff>
      <xdr:row>77</xdr:row>
      <xdr:rowOff>14382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1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30910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49657</xdr:rowOff>
    </xdr:from>
    <xdr:to>
      <xdr:col>46</xdr:col>
      <xdr:colOff>38100</xdr:colOff>
      <xdr:row>76</xdr:row>
      <xdr:rowOff>151257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0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167784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85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30911</xdr:rowOff>
    </xdr:from>
    <xdr:to>
      <xdr:col>41</xdr:col>
      <xdr:colOff>101600</xdr:colOff>
      <xdr:row>76</xdr:row>
      <xdr:rowOff>132511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0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149039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32835</xdr:rowOff>
    </xdr:from>
    <xdr:to>
      <xdr:col>36</xdr:col>
      <xdr:colOff>165100</xdr:colOff>
      <xdr:row>76</xdr:row>
      <xdr:rowOff>134435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0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150963</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31311</xdr:rowOff>
    </xdr:from>
    <xdr:to>
      <xdr:col>55</xdr:col>
      <xdr:colOff>0</xdr:colOff>
      <xdr:row>97</xdr:row>
      <xdr:rowOff>122870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661961"/>
          <a:ext cx="838200" cy="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71729</xdr:rowOff>
    </xdr:from>
    <xdr:to>
      <xdr:col>50</xdr:col>
      <xdr:colOff>114300</xdr:colOff>
      <xdr:row>97</xdr:row>
      <xdr:rowOff>122870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188029"/>
          <a:ext cx="889000" cy="56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71729</xdr:rowOff>
    </xdr:from>
    <xdr:to>
      <xdr:col>45</xdr:col>
      <xdr:colOff>177800</xdr:colOff>
      <xdr:row>96</xdr:row>
      <xdr:rowOff>115415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6188029"/>
          <a:ext cx="889000" cy="38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47297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115415</xdr:rowOff>
    </xdr:from>
    <xdr:to>
      <xdr:col>41</xdr:col>
      <xdr:colOff>50800</xdr:colOff>
      <xdr:row>97</xdr:row>
      <xdr:rowOff>98334</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574615"/>
          <a:ext cx="889000" cy="1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151961</xdr:rowOff>
    </xdr:from>
    <xdr:to>
      <xdr:col>55</xdr:col>
      <xdr:colOff>50800</xdr:colOff>
      <xdr:row>97</xdr:row>
      <xdr:rowOff>82111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1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3388</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46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72070</xdr:rowOff>
    </xdr:from>
    <xdr:to>
      <xdr:col>50</xdr:col>
      <xdr:colOff>165100</xdr:colOff>
      <xdr:row>98</xdr:row>
      <xdr:rowOff>2220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7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18747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7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20929</xdr:rowOff>
    </xdr:from>
    <xdr:to>
      <xdr:col>46</xdr:col>
      <xdr:colOff>38100</xdr:colOff>
      <xdr:row>94</xdr:row>
      <xdr:rowOff>122529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1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139056</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50795" y="1591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64615</xdr:rowOff>
    </xdr:from>
    <xdr:to>
      <xdr:col>41</xdr:col>
      <xdr:colOff>101600</xdr:colOff>
      <xdr:row>96</xdr:row>
      <xdr:rowOff>166215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2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11292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29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47534</xdr:rowOff>
    </xdr:from>
    <xdr:to>
      <xdr:col>36</xdr:col>
      <xdr:colOff>165100</xdr:colOff>
      <xdr:row>97</xdr:row>
      <xdr:rowOff>149134</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7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165661</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4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483</xdr:rowOff>
    </xdr:from>
    <xdr:to>
      <xdr:col>85</xdr:col>
      <xdr:colOff>127000</xdr:colOff>
      <xdr:row>37</xdr:row>
      <xdr:rowOff>50470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344133"/>
          <a:ext cx="8382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22276</xdr:rowOff>
    </xdr:from>
    <xdr:to>
      <xdr:col>81</xdr:col>
      <xdr:colOff>50800</xdr:colOff>
      <xdr:row>37</xdr:row>
      <xdr:rowOff>50470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365926"/>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22276</xdr:rowOff>
    </xdr:from>
    <xdr:to>
      <xdr:col>76</xdr:col>
      <xdr:colOff>114300</xdr:colOff>
      <xdr:row>37</xdr:row>
      <xdr:rowOff>49631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365926"/>
          <a:ext cx="889000" cy="2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49631</xdr:rowOff>
    </xdr:from>
    <xdr:to>
      <xdr:col>71</xdr:col>
      <xdr:colOff>177800</xdr:colOff>
      <xdr:row>37</xdr:row>
      <xdr:rowOff>66777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93281"/>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121133</xdr:rowOff>
    </xdr:from>
    <xdr:to>
      <xdr:col>85</xdr:col>
      <xdr:colOff>177800</xdr:colOff>
      <xdr:row>37</xdr:row>
      <xdr:rowOff>51283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29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99560</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2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171120</xdr:rowOff>
    </xdr:from>
    <xdr:to>
      <xdr:col>81</xdr:col>
      <xdr:colOff>101600</xdr:colOff>
      <xdr:row>37</xdr:row>
      <xdr:rowOff>101270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92397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3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142926</xdr:rowOff>
    </xdr:from>
    <xdr:to>
      <xdr:col>76</xdr:col>
      <xdr:colOff>165100</xdr:colOff>
      <xdr:row>37</xdr:row>
      <xdr:rowOff>73076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89603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09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170281</xdr:rowOff>
    </xdr:from>
    <xdr:to>
      <xdr:col>72</xdr:col>
      <xdr:colOff>38100</xdr:colOff>
      <xdr:row>37</xdr:row>
      <xdr:rowOff>100431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91558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3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xdr:rowOff>
    </xdr:from>
    <xdr:to>
      <xdr:col>67</xdr:col>
      <xdr:colOff>101600</xdr:colOff>
      <xdr:row>37</xdr:row>
      <xdr:rowOff>117577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108704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4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55553</xdr:rowOff>
    </xdr:from>
    <xdr:to>
      <xdr:col>85</xdr:col>
      <xdr:colOff>127000</xdr:colOff>
      <xdr:row>56</xdr:row>
      <xdr:rowOff>57545</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656753"/>
          <a:ext cx="8382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55553</xdr:rowOff>
    </xdr:from>
    <xdr:to>
      <xdr:col>81</xdr:col>
      <xdr:colOff>50800</xdr:colOff>
      <xdr:row>57</xdr:row>
      <xdr:rowOff>141845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656753"/>
          <a:ext cx="889000" cy="25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141845</xdr:rowOff>
    </xdr:from>
    <xdr:to>
      <xdr:col>76</xdr:col>
      <xdr:colOff>114300</xdr:colOff>
      <xdr:row>57</xdr:row>
      <xdr:rowOff>151783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914495"/>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151783</xdr:rowOff>
    </xdr:from>
    <xdr:to>
      <xdr:col>71</xdr:col>
      <xdr:colOff>177800</xdr:colOff>
      <xdr:row>58</xdr:row>
      <xdr:rowOff>94590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24433"/>
          <a:ext cx="889000" cy="1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6745</xdr:rowOff>
    </xdr:from>
    <xdr:to>
      <xdr:col>85</xdr:col>
      <xdr:colOff>177800</xdr:colOff>
      <xdr:row>56</xdr:row>
      <xdr:rowOff>108345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0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29622</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45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4753</xdr:rowOff>
    </xdr:from>
    <xdr:to>
      <xdr:col>81</xdr:col>
      <xdr:colOff>101600</xdr:colOff>
      <xdr:row>56</xdr:row>
      <xdr:rowOff>106353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122880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38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91045</xdr:rowOff>
    </xdr:from>
    <xdr:to>
      <xdr:col>76</xdr:col>
      <xdr:colOff>165100</xdr:colOff>
      <xdr:row>58</xdr:row>
      <xdr:rowOff>21195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6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37722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63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100983</xdr:rowOff>
    </xdr:from>
    <xdr:to>
      <xdr:col>72</xdr:col>
      <xdr:colOff>38100</xdr:colOff>
      <xdr:row>58</xdr:row>
      <xdr:rowOff>31133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7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47660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6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43790</xdr:rowOff>
    </xdr:from>
    <xdr:to>
      <xdr:col>67</xdr:col>
      <xdr:colOff>101600</xdr:colOff>
      <xdr:row>58</xdr:row>
      <xdr:rowOff>145390</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136517</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8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13722</xdr:rowOff>
    </xdr:from>
    <xdr:to>
      <xdr:col>85</xdr:col>
      <xdr:colOff>127000</xdr:colOff>
      <xdr:row>79</xdr:row>
      <xdr:rowOff>26085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58272"/>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151073</xdr:rowOff>
    </xdr:from>
    <xdr:to>
      <xdr:col>81</xdr:col>
      <xdr:colOff>50800</xdr:colOff>
      <xdr:row>79</xdr:row>
      <xdr:rowOff>13722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24173"/>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151073</xdr:rowOff>
    </xdr:from>
    <xdr:to>
      <xdr:col>76</xdr:col>
      <xdr:colOff>114300</xdr:colOff>
      <xdr:row>79</xdr:row>
      <xdr:rowOff>30735</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24173"/>
          <a:ext cx="889000" cy="5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30735</xdr:rowOff>
    </xdr:from>
    <xdr:to>
      <xdr:col>71</xdr:col>
      <xdr:colOff>177800</xdr:colOff>
      <xdr:row>79</xdr:row>
      <xdr:rowOff>42126</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7528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146735</xdr:rowOff>
    </xdr:from>
    <xdr:to>
      <xdr:col>85</xdr:col>
      <xdr:colOff>177800</xdr:colOff>
      <xdr:row>79</xdr:row>
      <xdr:rowOff>76885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61662</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34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134372</xdr:rowOff>
    </xdr:from>
    <xdr:to>
      <xdr:col>81</xdr:col>
      <xdr:colOff>101600</xdr:colOff>
      <xdr:row>79</xdr:row>
      <xdr:rowOff>64522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0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55649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46428" y="1360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100273</xdr:rowOff>
    </xdr:from>
    <xdr:to>
      <xdr:col>76</xdr:col>
      <xdr:colOff>165100</xdr:colOff>
      <xdr:row>79</xdr:row>
      <xdr:rowOff>30423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47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21550</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57428" y="135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151385</xdr:rowOff>
    </xdr:from>
    <xdr:to>
      <xdr:col>72</xdr:col>
      <xdr:colOff>38100</xdr:colOff>
      <xdr:row>79</xdr:row>
      <xdr:rowOff>81535</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72662</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1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162776</xdr:rowOff>
    </xdr:from>
    <xdr:to>
      <xdr:col>67</xdr:col>
      <xdr:colOff>101600</xdr:colOff>
      <xdr:row>79</xdr:row>
      <xdr:rowOff>92926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84053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22093</xdr:rowOff>
    </xdr:from>
    <xdr:to>
      <xdr:col>85</xdr:col>
      <xdr:colOff>127000</xdr:colOff>
      <xdr:row>97</xdr:row>
      <xdr:rowOff>35291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652743"/>
          <a:ext cx="838200" cy="1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35291</xdr:rowOff>
    </xdr:from>
    <xdr:to>
      <xdr:col>81</xdr:col>
      <xdr:colOff>50800</xdr:colOff>
      <xdr:row>97</xdr:row>
      <xdr:rowOff>48679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4592300" y="16665941"/>
          <a:ext cx="889000" cy="1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48679</xdr:rowOff>
    </xdr:from>
    <xdr:to>
      <xdr:col>76</xdr:col>
      <xdr:colOff>114300</xdr:colOff>
      <xdr:row>97</xdr:row>
      <xdr:rowOff>56299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3703300" y="1667932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56299</xdr:rowOff>
    </xdr:from>
    <xdr:to>
      <xdr:col>71</xdr:col>
      <xdr:colOff>177800</xdr:colOff>
      <xdr:row>97</xdr:row>
      <xdr:rowOff>64133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686949"/>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142743</xdr:rowOff>
    </xdr:from>
    <xdr:to>
      <xdr:col>85</xdr:col>
      <xdr:colOff>177800</xdr:colOff>
      <xdr:row>97</xdr:row>
      <xdr:rowOff>72893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121170</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5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155941</xdr:rowOff>
    </xdr:from>
    <xdr:to>
      <xdr:col>81</xdr:col>
      <xdr:colOff>101600</xdr:colOff>
      <xdr:row>97</xdr:row>
      <xdr:rowOff>86091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77218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7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169329</xdr:rowOff>
    </xdr:from>
    <xdr:to>
      <xdr:col>76</xdr:col>
      <xdr:colOff>165100</xdr:colOff>
      <xdr:row>97</xdr:row>
      <xdr:rowOff>99479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62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90606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7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5499</xdr:rowOff>
    </xdr:from>
    <xdr:to>
      <xdr:col>72</xdr:col>
      <xdr:colOff>38100</xdr:colOff>
      <xdr:row>97</xdr:row>
      <xdr:rowOff>107099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63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98226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728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13333</xdr:rowOff>
    </xdr:from>
    <xdr:to>
      <xdr:col>67</xdr:col>
      <xdr:colOff>101600</xdr:colOff>
      <xdr:row>97</xdr:row>
      <xdr:rowOff>114933</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64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106060</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73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土木費が</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a:t>
          </a:r>
          <a:r>
            <a:rPr kumimoji="1" lang="en-US" altLang="ja-JP" sz="1100" b="0" i="0" baseline="0">
              <a:solidFill>
                <a:sysClr val="windowText" lastClr="000000"/>
              </a:solidFill>
              <a:effectLst/>
              <a:latin typeface="+mn-lt"/>
              <a:ea typeface="+mn-ea"/>
              <a:cs typeface="+mn-cs"/>
            </a:rPr>
            <a:t>8,411</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増加</a:t>
          </a:r>
          <a:r>
            <a:rPr kumimoji="1" lang="ja-JP" altLang="ja-JP" sz="1100" b="0" i="0" baseline="0">
              <a:solidFill>
                <a:sysClr val="windowText" lastClr="000000"/>
              </a:solidFill>
              <a:effectLst/>
              <a:latin typeface="+mn-lt"/>
              <a:ea typeface="+mn-ea"/>
              <a:cs typeface="+mn-cs"/>
            </a:rPr>
            <a:t>し、一人当たり</a:t>
          </a:r>
          <a:r>
            <a:rPr kumimoji="1" lang="en-US" altLang="ja-JP" sz="1100" b="0" i="0" baseline="0">
              <a:solidFill>
                <a:sysClr val="windowText" lastClr="000000"/>
              </a:solidFill>
              <a:effectLst/>
              <a:latin typeface="+mn-lt"/>
              <a:ea typeface="+mn-ea"/>
              <a:cs typeface="+mn-cs"/>
            </a:rPr>
            <a:t>67,707</a:t>
          </a:r>
          <a:r>
            <a:rPr kumimoji="1" lang="ja-JP" altLang="ja-JP" sz="1100" b="0" i="0" baseline="0">
              <a:solidFill>
                <a:sysClr val="windowText" lastClr="000000"/>
              </a:solidFill>
              <a:effectLst/>
              <a:latin typeface="+mn-lt"/>
              <a:ea typeface="+mn-ea"/>
              <a:cs typeface="+mn-cs"/>
            </a:rPr>
            <a:t>円となった。要因は、</a:t>
          </a:r>
          <a:r>
            <a:rPr kumimoji="1" lang="ja-JP" altLang="en-US" sz="1100" b="0" i="0" baseline="0">
              <a:solidFill>
                <a:sysClr val="windowText" lastClr="000000"/>
              </a:solidFill>
              <a:effectLst/>
              <a:latin typeface="+mn-lt"/>
              <a:ea typeface="+mn-ea"/>
              <a:cs typeface="+mn-cs"/>
            </a:rPr>
            <a:t>除雪対策事業が増加したことによる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また、民生費が</a:t>
          </a:r>
          <a:r>
            <a:rPr kumimoji="1" lang="ja-JP" altLang="en-US" sz="1100" b="0" i="0" baseline="0">
              <a:solidFill>
                <a:sysClr val="windowText" lastClr="000000"/>
              </a:solidFill>
              <a:effectLst/>
              <a:latin typeface="+mn-lt"/>
              <a:ea typeface="+mn-ea"/>
              <a:cs typeface="+mn-cs"/>
            </a:rPr>
            <a:t>令和元年度</a:t>
          </a:r>
          <a:r>
            <a:rPr kumimoji="1" lang="ja-JP" altLang="ja-JP" sz="1100" b="0" i="0" baseline="0">
              <a:solidFill>
                <a:sysClr val="windowText" lastClr="000000"/>
              </a:solidFill>
              <a:effectLst/>
              <a:latin typeface="+mn-lt"/>
              <a:ea typeface="+mn-ea"/>
              <a:cs typeface="+mn-cs"/>
            </a:rPr>
            <a:t>に比べて</a:t>
          </a:r>
          <a:r>
            <a:rPr kumimoji="1" lang="en-US" altLang="ja-JP" sz="1100" b="0" i="0" baseline="0">
              <a:solidFill>
                <a:sysClr val="windowText" lastClr="000000"/>
              </a:solidFill>
              <a:effectLst/>
              <a:latin typeface="+mn-lt"/>
              <a:ea typeface="+mn-ea"/>
              <a:cs typeface="+mn-cs"/>
            </a:rPr>
            <a:t>55,569</a:t>
          </a:r>
          <a:r>
            <a:rPr kumimoji="1" lang="ja-JP" altLang="ja-JP" sz="1100" b="0" i="0" baseline="0">
              <a:solidFill>
                <a:sysClr val="windowText" lastClr="000000"/>
              </a:solidFill>
              <a:effectLst/>
              <a:latin typeface="+mn-lt"/>
              <a:ea typeface="+mn-ea"/>
              <a:cs typeface="+mn-cs"/>
            </a:rPr>
            <a:t>円</a:t>
          </a:r>
          <a:r>
            <a:rPr kumimoji="1" lang="ja-JP" altLang="en-US" sz="1100" b="0" i="0" baseline="0">
              <a:solidFill>
                <a:sysClr val="windowText" lastClr="000000"/>
              </a:solidFill>
              <a:effectLst/>
              <a:latin typeface="+mn-lt"/>
              <a:ea typeface="+mn-ea"/>
              <a:cs typeface="+mn-cs"/>
            </a:rPr>
            <a:t>減少</a:t>
          </a:r>
          <a:r>
            <a:rPr kumimoji="1" lang="ja-JP" altLang="ja-JP" sz="1100" b="0" i="0" baseline="0">
              <a:solidFill>
                <a:sysClr val="windowText" lastClr="000000"/>
              </a:solidFill>
              <a:effectLst/>
              <a:latin typeface="+mn-lt"/>
              <a:ea typeface="+mn-ea"/>
              <a:cs typeface="+mn-cs"/>
            </a:rPr>
            <a:t>し、一人当たり</a:t>
          </a:r>
          <a:r>
            <a:rPr kumimoji="1" lang="en-US" altLang="ja-JP" sz="1100" b="0" i="0" baseline="0">
              <a:solidFill>
                <a:sysClr val="windowText" lastClr="000000"/>
              </a:solidFill>
              <a:effectLst/>
              <a:latin typeface="+mn-lt"/>
              <a:ea typeface="+mn-ea"/>
              <a:cs typeface="+mn-cs"/>
            </a:rPr>
            <a:t>153,285</a:t>
          </a:r>
          <a:r>
            <a:rPr kumimoji="1" lang="ja-JP" altLang="ja-JP" sz="1100" b="0" i="0" baseline="0">
              <a:solidFill>
                <a:sysClr val="windowText" lastClr="000000"/>
              </a:solidFill>
              <a:effectLst/>
              <a:latin typeface="+mn-lt"/>
              <a:ea typeface="+mn-ea"/>
              <a:cs typeface="+mn-cs"/>
            </a:rPr>
            <a:t>円となった。要因は、統合こども園整備事業費が</a:t>
          </a:r>
          <a:r>
            <a:rPr kumimoji="1" lang="ja-JP" altLang="en-US" sz="1100" b="0" i="0" baseline="0">
              <a:solidFill>
                <a:sysClr val="windowText" lastClr="000000"/>
              </a:solidFill>
              <a:effectLst/>
              <a:latin typeface="+mn-lt"/>
              <a:ea typeface="+mn-ea"/>
              <a:cs typeface="+mn-cs"/>
            </a:rPr>
            <a:t>完了し減少</a:t>
          </a:r>
          <a:r>
            <a:rPr kumimoji="1" lang="ja-JP" altLang="ja-JP" sz="1100" b="0" i="0" baseline="0">
              <a:solidFill>
                <a:sysClr val="windowText" lastClr="000000"/>
              </a:solidFill>
              <a:effectLst/>
              <a:latin typeface="+mn-lt"/>
              <a:ea typeface="+mn-ea"/>
              <a:cs typeface="+mn-cs"/>
            </a:rPr>
            <a:t>したことにある</a:t>
          </a:r>
          <a:r>
            <a:rPr kumimoji="1" lang="ja-JP" altLang="en-US" sz="1100" b="0" i="0" baseline="0">
              <a:solidFill>
                <a:sysClr val="windowText" lastClr="000000"/>
              </a:solidFill>
              <a:effectLst/>
              <a:latin typeface="+mn-lt"/>
              <a:ea typeface="+mn-ea"/>
              <a:cs typeface="+mn-cs"/>
            </a:rPr>
            <a:t>。</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さらに、</a:t>
          </a:r>
          <a:r>
            <a:rPr kumimoji="1" lang="ja-JP" altLang="en-US" sz="1100" b="0" i="0" baseline="0">
              <a:solidFill>
                <a:sysClr val="windowText" lastClr="000000"/>
              </a:solidFill>
              <a:effectLst/>
              <a:latin typeface="+mn-lt"/>
              <a:ea typeface="+mn-ea"/>
              <a:cs typeface="+mn-cs"/>
            </a:rPr>
            <a:t>農林水産業</a:t>
          </a:r>
          <a:r>
            <a:rPr kumimoji="1" lang="ja-JP" altLang="ja-JP" sz="1100" b="0" i="0" baseline="0">
              <a:solidFill>
                <a:sysClr val="windowText" lastClr="000000"/>
              </a:solidFill>
              <a:effectLst/>
              <a:latin typeface="+mn-lt"/>
              <a:ea typeface="+mn-ea"/>
              <a:cs typeface="+mn-cs"/>
            </a:rPr>
            <a:t>費が</a:t>
          </a:r>
          <a:r>
            <a:rPr kumimoji="1" lang="ja-JP" altLang="en-US" sz="1100" b="0" i="0" baseline="0">
              <a:solidFill>
                <a:sysClr val="windowText" lastClr="000000"/>
              </a:solidFill>
              <a:effectLst/>
              <a:latin typeface="+mn-lt"/>
              <a:ea typeface="+mn-ea"/>
              <a:cs typeface="+mn-cs"/>
            </a:rPr>
            <a:t>令和元</a:t>
          </a:r>
          <a:r>
            <a:rPr kumimoji="1" lang="ja-JP" altLang="ja-JP" sz="1100" b="0" i="0" baseline="0">
              <a:solidFill>
                <a:sysClr val="windowText" lastClr="000000"/>
              </a:solidFill>
              <a:effectLst/>
              <a:latin typeface="+mn-lt"/>
              <a:ea typeface="+mn-ea"/>
              <a:cs typeface="+mn-cs"/>
            </a:rPr>
            <a:t>年度に比べて</a:t>
          </a:r>
          <a:r>
            <a:rPr kumimoji="1" lang="en-US" altLang="ja-JP" sz="1100" b="0" i="0" baseline="0">
              <a:solidFill>
                <a:sysClr val="windowText" lastClr="000000"/>
              </a:solidFill>
              <a:effectLst/>
              <a:latin typeface="+mn-lt"/>
              <a:ea typeface="+mn-ea"/>
              <a:cs typeface="+mn-cs"/>
            </a:rPr>
            <a:t>17,654</a:t>
          </a:r>
          <a:r>
            <a:rPr kumimoji="1" lang="ja-JP" altLang="ja-JP" sz="1100" b="0" i="0" baseline="0">
              <a:solidFill>
                <a:sysClr val="windowText" lastClr="000000"/>
              </a:solidFill>
              <a:effectLst/>
              <a:latin typeface="+mn-lt"/>
              <a:ea typeface="+mn-ea"/>
              <a:cs typeface="+mn-cs"/>
            </a:rPr>
            <a:t>円増加し、一人当たり</a:t>
          </a:r>
          <a:r>
            <a:rPr kumimoji="1" lang="en-US" altLang="ja-JP" sz="1100" b="0" i="0" baseline="0">
              <a:solidFill>
                <a:sysClr val="windowText" lastClr="000000"/>
              </a:solidFill>
              <a:effectLst/>
              <a:latin typeface="+mn-lt"/>
              <a:ea typeface="+mn-ea"/>
              <a:cs typeface="+mn-cs"/>
            </a:rPr>
            <a:t>48,308</a:t>
          </a:r>
          <a:r>
            <a:rPr kumimoji="1" lang="ja-JP" altLang="ja-JP" sz="1100" b="0" i="0" baseline="0">
              <a:solidFill>
                <a:sysClr val="windowText" lastClr="000000"/>
              </a:solidFill>
              <a:effectLst/>
              <a:latin typeface="+mn-lt"/>
              <a:ea typeface="+mn-ea"/>
              <a:cs typeface="+mn-cs"/>
            </a:rPr>
            <a:t>円となった。要因は</a:t>
          </a:r>
          <a:r>
            <a:rPr kumimoji="1" lang="ja-JP" altLang="en-US" sz="1100" b="0" i="0" baseline="0">
              <a:solidFill>
                <a:sysClr val="windowText" lastClr="000000"/>
              </a:solidFill>
              <a:effectLst/>
              <a:latin typeface="+mn-lt"/>
              <a:ea typeface="+mn-ea"/>
              <a:cs typeface="+mn-cs"/>
            </a:rPr>
            <a:t>、競争力強化生産総合対策</a:t>
          </a:r>
          <a:r>
            <a:rPr kumimoji="1" lang="ja-JP" altLang="ja-JP" sz="1100" b="0" i="0" baseline="0">
              <a:solidFill>
                <a:sysClr val="windowText" lastClr="000000"/>
              </a:solidFill>
              <a:effectLst/>
              <a:latin typeface="+mn-lt"/>
              <a:ea typeface="+mn-ea"/>
              <a:cs typeface="+mn-cs"/>
            </a:rPr>
            <a:t>事業が増加したことにある。</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rgbClr val="FF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令和</a:t>
          </a:r>
          <a:r>
            <a:rPr kumimoji="1" lang="ja-JP" altLang="en-US" sz="1100" b="0" i="0" baseline="0">
              <a:solidFill>
                <a:sysClr val="windowText" lastClr="000000"/>
              </a:solidFill>
              <a:effectLst/>
              <a:latin typeface="+mn-lt"/>
              <a:ea typeface="+mn-ea"/>
              <a:cs typeface="+mn-cs"/>
            </a:rPr>
            <a:t>２</a:t>
          </a:r>
          <a:r>
            <a:rPr kumimoji="1" lang="ja-JP" altLang="ja-JP" sz="1100" b="0" i="0" baseline="0">
              <a:solidFill>
                <a:sysClr val="windowText" lastClr="000000"/>
              </a:solidFill>
              <a:effectLst/>
              <a:latin typeface="+mn-lt"/>
              <a:ea typeface="+mn-ea"/>
              <a:cs typeface="+mn-cs"/>
            </a:rPr>
            <a:t>年度の財政調整基金の標準財政規模比は、</a:t>
          </a:r>
          <a:r>
            <a:rPr kumimoji="1" lang="ja-JP" altLang="en-US" sz="1100" b="0" i="0" baseline="0">
              <a:solidFill>
                <a:sysClr val="windowText" lastClr="000000"/>
              </a:solidFill>
              <a:effectLst/>
              <a:latin typeface="+mn-lt"/>
              <a:ea typeface="+mn-ea"/>
              <a:cs typeface="+mn-cs"/>
            </a:rPr>
            <a:t>前年度比</a:t>
          </a:r>
          <a:r>
            <a:rPr kumimoji="1" lang="en-US" altLang="ja-JP" sz="1100" b="0" i="0" baseline="0">
              <a:solidFill>
                <a:sysClr val="windowText" lastClr="000000"/>
              </a:solidFill>
              <a:effectLst/>
              <a:latin typeface="+mn-lt"/>
              <a:ea typeface="+mn-ea"/>
              <a:cs typeface="+mn-cs"/>
            </a:rPr>
            <a:t>0.97</a:t>
          </a:r>
          <a:r>
            <a:rPr kumimoji="1" lang="ja-JP" altLang="en-US" sz="1100" b="0" i="0" baseline="0">
              <a:solidFill>
                <a:sysClr val="windowText" lastClr="000000"/>
              </a:solidFill>
              <a:effectLst/>
              <a:latin typeface="+mn-lt"/>
              <a:ea typeface="+mn-ea"/>
              <a:cs typeface="+mn-cs"/>
            </a:rPr>
            <a:t>％増の</a:t>
          </a:r>
          <a:r>
            <a:rPr kumimoji="1" lang="en-US" altLang="ja-JP" sz="1100" b="0" i="0" baseline="0">
              <a:solidFill>
                <a:sysClr val="windowText" lastClr="000000"/>
              </a:solidFill>
              <a:effectLst/>
              <a:latin typeface="+mn-lt"/>
              <a:ea typeface="+mn-ea"/>
              <a:cs typeface="+mn-cs"/>
            </a:rPr>
            <a:t>5.91</a:t>
          </a:r>
          <a:r>
            <a:rPr kumimoji="1" lang="ja-JP" altLang="ja-JP" sz="1100" b="0" i="0" baseline="0">
              <a:solidFill>
                <a:sysClr val="windowText" lastClr="000000"/>
              </a:solidFill>
              <a:effectLst/>
              <a:latin typeface="+mn-lt"/>
              <a:ea typeface="+mn-ea"/>
              <a:cs typeface="+mn-cs"/>
            </a:rPr>
            <a:t>％となった。</a:t>
          </a:r>
          <a:r>
            <a:rPr kumimoji="1" lang="ja-JP" altLang="en-US" sz="1100" b="0" i="0" baseline="0">
              <a:solidFill>
                <a:sysClr val="windowText" lastClr="000000"/>
              </a:solidFill>
              <a:effectLst/>
              <a:latin typeface="+mn-lt"/>
              <a:ea typeface="+mn-ea"/>
              <a:cs typeface="+mn-cs"/>
            </a:rPr>
            <a:t>大型事業の完了等により</a:t>
          </a:r>
          <a:r>
            <a:rPr kumimoji="1" lang="ja-JP" altLang="ja-JP" sz="1100" b="0" i="0" baseline="0">
              <a:solidFill>
                <a:sysClr val="windowText" lastClr="000000"/>
              </a:solidFill>
              <a:effectLst/>
              <a:latin typeface="+mn-lt"/>
              <a:ea typeface="+mn-ea"/>
              <a:cs typeface="+mn-cs"/>
            </a:rPr>
            <a:t>財政調整基金</a:t>
          </a:r>
          <a:r>
            <a:rPr kumimoji="1" lang="ja-JP" altLang="en-US" sz="1100" b="0" i="0" baseline="0">
              <a:solidFill>
                <a:sysClr val="windowText" lastClr="000000"/>
              </a:solidFill>
              <a:effectLst/>
              <a:latin typeface="+mn-lt"/>
              <a:ea typeface="+mn-ea"/>
              <a:cs typeface="+mn-cs"/>
            </a:rPr>
            <a:t>等の</a:t>
          </a:r>
          <a:r>
            <a:rPr kumimoji="1" lang="ja-JP" altLang="ja-JP" sz="1100" b="0" i="0" baseline="0">
              <a:solidFill>
                <a:sysClr val="windowText" lastClr="000000"/>
              </a:solidFill>
              <a:effectLst/>
              <a:latin typeface="+mn-lt"/>
              <a:ea typeface="+mn-ea"/>
              <a:cs typeface="+mn-cs"/>
            </a:rPr>
            <a:t>取り崩</a:t>
          </a:r>
          <a:r>
            <a:rPr kumimoji="1" lang="ja-JP" altLang="en-US" sz="1100" b="0" i="0" baseline="0">
              <a:solidFill>
                <a:sysClr val="windowText" lastClr="000000"/>
              </a:solidFill>
              <a:effectLst/>
              <a:latin typeface="+mn-lt"/>
              <a:ea typeface="+mn-ea"/>
              <a:cs typeface="+mn-cs"/>
            </a:rPr>
            <a:t>しを行わなかったことによる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また、実質収支額、実質単年度収支額ともに増加している。</a:t>
          </a:r>
          <a:endParaRPr kumimoji="1"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今後</a:t>
          </a:r>
          <a:r>
            <a:rPr kumimoji="1" lang="ja-JP" altLang="en-US" sz="1100" b="0" i="0" baseline="0">
              <a:solidFill>
                <a:sysClr val="windowText" lastClr="000000"/>
              </a:solidFill>
              <a:effectLst/>
              <a:latin typeface="+mn-lt"/>
              <a:ea typeface="+mn-ea"/>
              <a:cs typeface="+mn-cs"/>
            </a:rPr>
            <a:t>も</a:t>
          </a:r>
          <a:r>
            <a:rPr kumimoji="1" lang="ja-JP" altLang="ja-JP" sz="1100" b="0" i="0" baseline="0">
              <a:solidFill>
                <a:sysClr val="windowText" lastClr="000000"/>
              </a:solidFill>
              <a:effectLst/>
              <a:latin typeface="+mn-lt"/>
              <a:ea typeface="+mn-ea"/>
              <a:cs typeface="+mn-cs"/>
            </a:rPr>
            <a:t>実質単年度収支がプラスになるよう、財政調整基金の取り崩し</a:t>
          </a:r>
          <a:r>
            <a:rPr kumimoji="1" lang="ja-JP" altLang="en-US" sz="1100" b="0" i="0" baseline="0">
              <a:solidFill>
                <a:sysClr val="windowText" lastClr="000000"/>
              </a:solidFill>
              <a:effectLst/>
              <a:latin typeface="+mn-lt"/>
              <a:ea typeface="+mn-ea"/>
              <a:cs typeface="+mn-cs"/>
            </a:rPr>
            <a:t>に頼らない財政運営</a:t>
          </a:r>
          <a:r>
            <a:rPr kumimoji="1" lang="ja-JP" altLang="ja-JP" sz="1100" b="0" i="0" baseline="0">
              <a:solidFill>
                <a:sysClr val="windowText" lastClr="000000"/>
              </a:solidFill>
              <a:effectLst/>
              <a:latin typeface="+mn-lt"/>
              <a:ea typeface="+mn-ea"/>
              <a:cs typeface="+mn-cs"/>
            </a:rPr>
            <a:t>に努める。</a:t>
          </a:r>
          <a:endParaRPr lang="ja-JP" altLang="ja-JP" sz="14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chemeClr val="dk1"/>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一般会計等の実質赤字及び公営企業会計の資金不足は生じておらず、連結実質赤字額は発生していない。</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18825208</v>
      </c>
      <c r="BO4" s="426"/>
      <c r="BP4" s="426"/>
      <c r="BQ4" s="426"/>
      <c r="BR4" s="426"/>
      <c r="BS4" s="426"/>
      <c r="BT4" s="426"/>
      <c r="BU4" s="427"/>
      <c r="BV4" s="425">
        <v>16742612</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3.8</v>
      </c>
      <c r="CU4" s="610"/>
      <c r="CV4" s="610"/>
      <c r="CW4" s="610"/>
      <c r="CX4" s="610"/>
      <c r="CY4" s="610"/>
      <c r="CZ4" s="610"/>
      <c r="DA4" s="611"/>
      <c r="DB4" s="609">
        <v>1.6</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18445790</v>
      </c>
      <c r="BO5" s="431"/>
      <c r="BP5" s="431"/>
      <c r="BQ5" s="431"/>
      <c r="BR5" s="431"/>
      <c r="BS5" s="431"/>
      <c r="BT5" s="431"/>
      <c r="BU5" s="432"/>
      <c r="BV5" s="430">
        <v>16589963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88.3</v>
      </c>
      <c r="CU5" s="401"/>
      <c r="CV5" s="401"/>
      <c r="CW5" s="401"/>
      <c r="CX5" s="401"/>
      <c r="CY5" s="401"/>
      <c r="CZ5" s="401"/>
      <c r="DA5" s="402"/>
      <c r="DB5" s="400">
        <v>87.8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379418</v>
      </c>
      <c r="BO6" s="431"/>
      <c r="BP6" s="431"/>
      <c r="BQ6" s="431"/>
      <c r="BR6" s="431"/>
      <c r="BS6" s="431"/>
      <c r="BT6" s="431"/>
      <c r="BU6" s="432"/>
      <c r="BV6" s="430">
        <v>152649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93</v>
      </c>
      <c r="CU6" s="584"/>
      <c r="CV6" s="584"/>
      <c r="CW6" s="584"/>
      <c r="CX6" s="584"/>
      <c r="CY6" s="584"/>
      <c r="CZ6" s="584"/>
      <c r="DA6" s="585"/>
      <c r="DB6" s="583">
        <v>92.3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54335</v>
      </c>
      <c r="BO7" s="431"/>
      <c r="BP7" s="431"/>
      <c r="BQ7" s="431"/>
      <c r="BR7" s="431"/>
      <c r="BS7" s="431"/>
      <c r="BT7" s="431"/>
      <c r="BU7" s="432"/>
      <c r="BV7" s="430">
        <v>18865</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8668393</v>
      </c>
      <c r="CU7" s="431"/>
      <c r="CV7" s="431"/>
      <c r="CW7" s="431"/>
      <c r="CX7" s="431"/>
      <c r="CY7" s="431"/>
      <c r="CZ7" s="431"/>
      <c r="DA7" s="432"/>
      <c r="DB7" s="430">
        <v>8422407</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325083</v>
      </c>
      <c r="BO8" s="431"/>
      <c r="BP8" s="431"/>
      <c r="BQ8" s="431"/>
      <c r="BR8" s="431"/>
      <c r="BS8" s="431"/>
      <c r="BT8" s="431"/>
      <c r="BU8" s="432"/>
      <c r="BV8" s="430">
        <v>133784</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0.6</v>
      </c>
      <c r="CU8" s="544"/>
      <c r="CV8" s="544"/>
      <c r="CW8" s="544"/>
      <c r="CX8" s="544"/>
      <c r="CY8" s="544"/>
      <c r="CZ8" s="544"/>
      <c r="DA8" s="545"/>
      <c r="DB8" s="543">
        <v>0.6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28983</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191299</v>
      </c>
      <c r="BO9" s="431"/>
      <c r="BP9" s="431"/>
      <c r="BQ9" s="431"/>
      <c r="BR9" s="431"/>
      <c r="BS9" s="431"/>
      <c r="BT9" s="431"/>
      <c r="BU9" s="432"/>
      <c r="BV9" s="430">
        <v>28629</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13.6</v>
      </c>
      <c r="CU9" s="401"/>
      <c r="CV9" s="401"/>
      <c r="CW9" s="401"/>
      <c r="CX9" s="401"/>
      <c r="CY9" s="401"/>
      <c r="CZ9" s="401"/>
      <c r="DA9" s="402"/>
      <c r="DB9" s="400">
        <v>13.5</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30399</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94</v>
      </c>
      <c r="AV10" s="488"/>
      <c r="AW10" s="488"/>
      <c r="AX10" s="488"/>
      <c r="AY10" s="410" t="s">
        <v>121</v>
      </c>
      <c r="AZ10" s="411"/>
      <c r="BA10" s="411"/>
      <c r="BB10" s="411"/>
      <c r="BC10" s="411"/>
      <c r="BD10" s="411"/>
      <c r="BE10" s="411"/>
      <c r="BF10" s="411"/>
      <c r="BG10" s="411"/>
      <c r="BH10" s="411"/>
      <c r="BI10" s="411"/>
      <c r="BJ10" s="411"/>
      <c r="BK10" s="411"/>
      <c r="BL10" s="411"/>
      <c r="BM10" s="412"/>
      <c r="BN10" s="430">
        <v>96316</v>
      </c>
      <c r="BO10" s="431"/>
      <c r="BP10" s="431"/>
      <c r="BQ10" s="431"/>
      <c r="BR10" s="431"/>
      <c r="BS10" s="431"/>
      <c r="BT10" s="431"/>
      <c r="BU10" s="432"/>
      <c r="BV10" s="430">
        <v>60423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94</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29459</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94</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246013</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28911</v>
      </c>
      <c r="S13" s="534"/>
      <c r="T13" s="534"/>
      <c r="U13" s="534"/>
      <c r="V13" s="535"/>
      <c r="W13" s="521" t="s">
        <v>139</v>
      </c>
      <c r="X13" s="443"/>
      <c r="Y13" s="443"/>
      <c r="Z13" s="443"/>
      <c r="AA13" s="443"/>
      <c r="AB13" s="444"/>
      <c r="AC13" s="406">
        <v>787</v>
      </c>
      <c r="AD13" s="407"/>
      <c r="AE13" s="407"/>
      <c r="AF13" s="407"/>
      <c r="AG13" s="408"/>
      <c r="AH13" s="406">
        <v>735</v>
      </c>
      <c r="AI13" s="407"/>
      <c r="AJ13" s="407"/>
      <c r="AK13" s="407"/>
      <c r="AL13" s="409"/>
      <c r="AM13" s="499" t="s">
        <v>140</v>
      </c>
      <c r="AN13" s="404"/>
      <c r="AO13" s="404"/>
      <c r="AP13" s="404"/>
      <c r="AQ13" s="404"/>
      <c r="AR13" s="404"/>
      <c r="AS13" s="404"/>
      <c r="AT13" s="405"/>
      <c r="AU13" s="487" t="s">
        <v>116</v>
      </c>
      <c r="AV13" s="488"/>
      <c r="AW13" s="488"/>
      <c r="AX13" s="488"/>
      <c r="AY13" s="410" t="s">
        <v>141</v>
      </c>
      <c r="AZ13" s="411"/>
      <c r="BA13" s="411"/>
      <c r="BB13" s="411"/>
      <c r="BC13" s="411"/>
      <c r="BD13" s="411"/>
      <c r="BE13" s="411"/>
      <c r="BF13" s="411"/>
      <c r="BG13" s="411"/>
      <c r="BH13" s="411"/>
      <c r="BI13" s="411"/>
      <c r="BJ13" s="411"/>
      <c r="BK13" s="411"/>
      <c r="BL13" s="411"/>
      <c r="BM13" s="412"/>
      <c r="BN13" s="430">
        <v>287615</v>
      </c>
      <c r="BO13" s="431"/>
      <c r="BP13" s="431"/>
      <c r="BQ13" s="431"/>
      <c r="BR13" s="431"/>
      <c r="BS13" s="431"/>
      <c r="BT13" s="431"/>
      <c r="BU13" s="432"/>
      <c r="BV13" s="430">
        <v>-156961</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14.9</v>
      </c>
      <c r="CU13" s="401"/>
      <c r="CV13" s="401"/>
      <c r="CW13" s="401"/>
      <c r="CX13" s="401"/>
      <c r="CY13" s="401"/>
      <c r="CZ13" s="401"/>
      <c r="DA13" s="402"/>
      <c r="DB13" s="400">
        <v>15.2</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143</v>
      </c>
      <c r="M14" s="567"/>
      <c r="N14" s="567"/>
      <c r="O14" s="567"/>
      <c r="P14" s="567"/>
      <c r="Q14" s="568"/>
      <c r="R14" s="533">
        <v>29783</v>
      </c>
      <c r="S14" s="534"/>
      <c r="T14" s="534"/>
      <c r="U14" s="534"/>
      <c r="V14" s="535"/>
      <c r="W14" s="536"/>
      <c r="X14" s="446"/>
      <c r="Y14" s="446"/>
      <c r="Z14" s="446"/>
      <c r="AA14" s="446"/>
      <c r="AB14" s="447"/>
      <c r="AC14" s="526">
        <v>5</v>
      </c>
      <c r="AD14" s="527"/>
      <c r="AE14" s="527"/>
      <c r="AF14" s="527"/>
      <c r="AG14" s="528"/>
      <c r="AH14" s="526">
        <v>4.5999999999999996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196.7</v>
      </c>
      <c r="CU14" s="538"/>
      <c r="CV14" s="538"/>
      <c r="CW14" s="538"/>
      <c r="CX14" s="538"/>
      <c r="CY14" s="538"/>
      <c r="CZ14" s="538"/>
      <c r="DA14" s="539"/>
      <c r="DB14" s="537">
        <v>192.6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145</v>
      </c>
      <c r="N15" s="531"/>
      <c r="O15" s="531"/>
      <c r="P15" s="531"/>
      <c r="Q15" s="532"/>
      <c r="R15" s="533">
        <v>29224</v>
      </c>
      <c r="S15" s="534"/>
      <c r="T15" s="534"/>
      <c r="U15" s="534"/>
      <c r="V15" s="535"/>
      <c r="W15" s="521" t="s">
        <v>146</v>
      </c>
      <c r="X15" s="443"/>
      <c r="Y15" s="443"/>
      <c r="Z15" s="443"/>
      <c r="AA15" s="443"/>
      <c r="AB15" s="444"/>
      <c r="AC15" s="406">
        <v>5517</v>
      </c>
      <c r="AD15" s="407"/>
      <c r="AE15" s="407"/>
      <c r="AF15" s="407"/>
      <c r="AG15" s="408"/>
      <c r="AH15" s="406">
        <v>6068</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4244256</v>
      </c>
      <c r="BO15" s="426"/>
      <c r="BP15" s="426"/>
      <c r="BQ15" s="426"/>
      <c r="BR15" s="426"/>
      <c r="BS15" s="426"/>
      <c r="BT15" s="426"/>
      <c r="BU15" s="427"/>
      <c r="BV15" s="425">
        <v>4120580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35.1</v>
      </c>
      <c r="AD16" s="527"/>
      <c r="AE16" s="527"/>
      <c r="AF16" s="527"/>
      <c r="AG16" s="528"/>
      <c r="AH16" s="526">
        <v>37.700000000000003</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7099948</v>
      </c>
      <c r="BO16" s="431"/>
      <c r="BP16" s="431"/>
      <c r="BQ16" s="431"/>
      <c r="BR16" s="431"/>
      <c r="BS16" s="431"/>
      <c r="BT16" s="431"/>
      <c r="BU16" s="432"/>
      <c r="BV16" s="430">
        <v>6859780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9433</v>
      </c>
      <c r="AD17" s="407"/>
      <c r="AE17" s="407"/>
      <c r="AF17" s="407"/>
      <c r="AG17" s="408"/>
      <c r="AH17" s="406">
        <v>9274</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5352431</v>
      </c>
      <c r="BO17" s="431"/>
      <c r="BP17" s="431"/>
      <c r="BQ17" s="431"/>
      <c r="BR17" s="431"/>
      <c r="BS17" s="431"/>
      <c r="BT17" s="431"/>
      <c r="BU17" s="432"/>
      <c r="BV17" s="430">
        <v>5232319</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134.07</v>
      </c>
      <c r="M18" s="495"/>
      <c r="N18" s="495"/>
      <c r="O18" s="495"/>
      <c r="P18" s="495"/>
      <c r="Q18" s="495"/>
      <c r="R18" s="496"/>
      <c r="S18" s="496"/>
      <c r="T18" s="496"/>
      <c r="U18" s="496"/>
      <c r="V18" s="497"/>
      <c r="W18" s="511"/>
      <c r="X18" s="512"/>
      <c r="Y18" s="512"/>
      <c r="Z18" s="512"/>
      <c r="AA18" s="512"/>
      <c r="AB18" s="522"/>
      <c r="AC18" s="394">
        <v>59.9</v>
      </c>
      <c r="AD18" s="395"/>
      <c r="AE18" s="395"/>
      <c r="AF18" s="395"/>
      <c r="AG18" s="498"/>
      <c r="AH18" s="394">
        <v>57.7</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7898998</v>
      </c>
      <c r="BO18" s="431"/>
      <c r="BP18" s="431"/>
      <c r="BQ18" s="431"/>
      <c r="BR18" s="431"/>
      <c r="BS18" s="431"/>
      <c r="BT18" s="431"/>
      <c r="BU18" s="432"/>
      <c r="BV18" s="430">
        <v>7794282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216</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10148793</v>
      </c>
      <c r="BO19" s="431"/>
      <c r="BP19" s="431"/>
      <c r="BQ19" s="431"/>
      <c r="BR19" s="431"/>
      <c r="BS19" s="431"/>
      <c r="BT19" s="431"/>
      <c r="BU19" s="432"/>
      <c r="BV19" s="430">
        <v>9955030</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9726</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18656146</v>
      </c>
      <c r="BO23" s="431"/>
      <c r="BP23" s="431"/>
      <c r="BQ23" s="431"/>
      <c r="BR23" s="431"/>
      <c r="BS23" s="431"/>
      <c r="BT23" s="431"/>
      <c r="BU23" s="432"/>
      <c r="BV23" s="430">
        <v>18000454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8300</v>
      </c>
      <c r="R24" s="407"/>
      <c r="S24" s="407"/>
      <c r="T24" s="407"/>
      <c r="U24" s="407"/>
      <c r="V24" s="408"/>
      <c r="W24" s="472"/>
      <c r="X24" s="463"/>
      <c r="Y24" s="464"/>
      <c r="Z24" s="403" t="s">
        <v>170</v>
      </c>
      <c r="AA24" s="404"/>
      <c r="AB24" s="404"/>
      <c r="AC24" s="404"/>
      <c r="AD24" s="404"/>
      <c r="AE24" s="404"/>
      <c r="AF24" s="404"/>
      <c r="AG24" s="405"/>
      <c r="AH24" s="406">
        <v>236</v>
      </c>
      <c r="AI24" s="407"/>
      <c r="AJ24" s="407"/>
      <c r="AK24" s="407"/>
      <c r="AL24" s="408"/>
      <c r="AM24" s="406">
        <v>674488</v>
      </c>
      <c r="AN24" s="407"/>
      <c r="AO24" s="407"/>
      <c r="AP24" s="407"/>
      <c r="AQ24" s="407"/>
      <c r="AR24" s="408"/>
      <c r="AS24" s="406">
        <v>2858</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11642845</v>
      </c>
      <c r="BO24" s="431"/>
      <c r="BP24" s="431"/>
      <c r="BQ24" s="431"/>
      <c r="BR24" s="431"/>
      <c r="BS24" s="431"/>
      <c r="BT24" s="431"/>
      <c r="BU24" s="432"/>
      <c r="BV24" s="430">
        <v>11577636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1</v>
      </c>
      <c r="M25" s="407"/>
      <c r="N25" s="407"/>
      <c r="O25" s="407"/>
      <c r="P25" s="408"/>
      <c r="Q25" s="406">
        <v>7100</v>
      </c>
      <c r="R25" s="407"/>
      <c r="S25" s="407"/>
      <c r="T25" s="407"/>
      <c r="U25" s="407"/>
      <c r="V25" s="408"/>
      <c r="W25" s="472"/>
      <c r="X25" s="463"/>
      <c r="Y25" s="464"/>
      <c r="Z25" s="403" t="s">
        <v>173</v>
      </c>
      <c r="AA25" s="404"/>
      <c r="AB25" s="404"/>
      <c r="AC25" s="404"/>
      <c r="AD25" s="404"/>
      <c r="AE25" s="404"/>
      <c r="AF25" s="404"/>
      <c r="AG25" s="405"/>
      <c r="AH25" s="406" t="s">
        <v>128</v>
      </c>
      <c r="AI25" s="407"/>
      <c r="AJ25" s="407"/>
      <c r="AK25" s="407"/>
      <c r="AL25" s="408"/>
      <c r="AM25" s="406" t="s">
        <v>128</v>
      </c>
      <c r="AN25" s="407"/>
      <c r="AO25" s="407"/>
      <c r="AP25" s="407"/>
      <c r="AQ25" s="407"/>
      <c r="AR25" s="408"/>
      <c r="AS25" s="406" t="s">
        <v>128</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3680407</v>
      </c>
      <c r="BO25" s="426"/>
      <c r="BP25" s="426"/>
      <c r="BQ25" s="426"/>
      <c r="BR25" s="426"/>
      <c r="BS25" s="426"/>
      <c r="BT25" s="426"/>
      <c r="BU25" s="427"/>
      <c r="BV25" s="425">
        <v>4248074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175</v>
      </c>
      <c r="F26" s="404"/>
      <c r="G26" s="404"/>
      <c r="H26" s="404"/>
      <c r="I26" s="404"/>
      <c r="J26" s="404"/>
      <c r="K26" s="405"/>
      <c r="L26" s="406">
        <v>1</v>
      </c>
      <c r="M26" s="407"/>
      <c r="N26" s="407"/>
      <c r="O26" s="407"/>
      <c r="P26" s="408"/>
      <c r="Q26" s="406">
        <v>6100</v>
      </c>
      <c r="R26" s="407"/>
      <c r="S26" s="407"/>
      <c r="T26" s="407"/>
      <c r="U26" s="407"/>
      <c r="V26" s="408"/>
      <c r="W26" s="472"/>
      <c r="X26" s="463"/>
      <c r="Y26" s="464"/>
      <c r="Z26" s="403" t="s">
        <v>176</v>
      </c>
      <c r="AA26" s="485"/>
      <c r="AB26" s="485"/>
      <c r="AC26" s="485"/>
      <c r="AD26" s="485"/>
      <c r="AE26" s="485"/>
      <c r="AF26" s="485"/>
      <c r="AG26" s="486"/>
      <c r="AH26" s="406">
        <v>3</v>
      </c>
      <c r="AI26" s="407"/>
      <c r="AJ26" s="407"/>
      <c r="AK26" s="407"/>
      <c r="AL26" s="408"/>
      <c r="AM26" s="406">
        <v>7905</v>
      </c>
      <c r="AN26" s="407"/>
      <c r="AO26" s="407"/>
      <c r="AP26" s="407"/>
      <c r="AQ26" s="407"/>
      <c r="AR26" s="408"/>
      <c r="AS26" s="406">
        <v>2635</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128</v>
      </c>
      <c r="BO26" s="431"/>
      <c r="BP26" s="431"/>
      <c r="BQ26" s="431"/>
      <c r="BR26" s="431"/>
      <c r="BS26" s="431"/>
      <c r="BT26" s="431"/>
      <c r="BU26" s="432"/>
      <c r="BV26" s="430" t="s">
        <v>136</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178</v>
      </c>
      <c r="F27" s="404"/>
      <c r="G27" s="404"/>
      <c r="H27" s="404"/>
      <c r="I27" s="404"/>
      <c r="J27" s="404"/>
      <c r="K27" s="405"/>
      <c r="L27" s="406">
        <v>1</v>
      </c>
      <c r="M27" s="407"/>
      <c r="N27" s="407"/>
      <c r="O27" s="407"/>
      <c r="P27" s="408"/>
      <c r="Q27" s="406">
        <v>4450</v>
      </c>
      <c r="R27" s="407"/>
      <c r="S27" s="407"/>
      <c r="T27" s="407"/>
      <c r="U27" s="407"/>
      <c r="V27" s="408"/>
      <c r="W27" s="472"/>
      <c r="X27" s="463"/>
      <c r="Y27" s="464"/>
      <c r="Z27" s="403" t="s">
        <v>179</v>
      </c>
      <c r="AA27" s="404"/>
      <c r="AB27" s="404"/>
      <c r="AC27" s="404"/>
      <c r="AD27" s="404"/>
      <c r="AE27" s="404"/>
      <c r="AF27" s="404"/>
      <c r="AG27" s="405"/>
      <c r="AH27" s="406" t="s">
        <v>180</v>
      </c>
      <c r="AI27" s="407"/>
      <c r="AJ27" s="407"/>
      <c r="AK27" s="407"/>
      <c r="AL27" s="408"/>
      <c r="AM27" s="406" t="s">
        <v>136</v>
      </c>
      <c r="AN27" s="407"/>
      <c r="AO27" s="407"/>
      <c r="AP27" s="407"/>
      <c r="AQ27" s="407"/>
      <c r="AR27" s="408"/>
      <c r="AS27" s="406" t="s">
        <v>136</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v>456239</v>
      </c>
      <c r="BO27" s="434"/>
      <c r="BP27" s="434"/>
      <c r="BQ27" s="434"/>
      <c r="BR27" s="434"/>
      <c r="BS27" s="434"/>
      <c r="BT27" s="434"/>
      <c r="BU27" s="435"/>
      <c r="BV27" s="433">
        <v>456230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3900</v>
      </c>
      <c r="R28" s="407"/>
      <c r="S28" s="407"/>
      <c r="T28" s="407"/>
      <c r="U28" s="407"/>
      <c r="V28" s="408"/>
      <c r="W28" s="472"/>
      <c r="X28" s="463"/>
      <c r="Y28" s="464"/>
      <c r="Z28" s="403" t="s">
        <v>183</v>
      </c>
      <c r="AA28" s="404"/>
      <c r="AB28" s="404"/>
      <c r="AC28" s="404"/>
      <c r="AD28" s="404"/>
      <c r="AE28" s="404"/>
      <c r="AF28" s="404"/>
      <c r="AG28" s="405"/>
      <c r="AH28" s="406" t="s">
        <v>136</v>
      </c>
      <c r="AI28" s="407"/>
      <c r="AJ28" s="407"/>
      <c r="AK28" s="407"/>
      <c r="AL28" s="408"/>
      <c r="AM28" s="406" t="s">
        <v>137</v>
      </c>
      <c r="AN28" s="407"/>
      <c r="AO28" s="407"/>
      <c r="AP28" s="407"/>
      <c r="AQ28" s="407"/>
      <c r="AR28" s="408"/>
      <c r="AS28" s="406" t="s">
        <v>136</v>
      </c>
      <c r="AT28" s="407"/>
      <c r="AU28" s="407"/>
      <c r="AV28" s="407"/>
      <c r="AW28" s="407"/>
      <c r="AX28" s="409"/>
      <c r="AY28" s="413" t="s">
        <v>184</v>
      </c>
      <c r="AZ28" s="414"/>
      <c r="BA28" s="414"/>
      <c r="BB28" s="415"/>
      <c r="BC28" s="422" t="s">
        <v>48</v>
      </c>
      <c r="BD28" s="423"/>
      <c r="BE28" s="423"/>
      <c r="BF28" s="423"/>
      <c r="BG28" s="423"/>
      <c r="BH28" s="423"/>
      <c r="BI28" s="423"/>
      <c r="BJ28" s="423"/>
      <c r="BK28" s="423"/>
      <c r="BL28" s="423"/>
      <c r="BM28" s="424"/>
      <c r="BN28" s="425">
        <v>512679</v>
      </c>
      <c r="BO28" s="426"/>
      <c r="BP28" s="426"/>
      <c r="BQ28" s="426"/>
      <c r="BR28" s="426"/>
      <c r="BS28" s="426"/>
      <c r="BT28" s="426"/>
      <c r="BU28" s="427"/>
      <c r="BV28" s="425">
        <v>416363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14</v>
      </c>
      <c r="M29" s="407"/>
      <c r="N29" s="407"/>
      <c r="O29" s="407"/>
      <c r="P29" s="408"/>
      <c r="Q29" s="406">
        <v>3600</v>
      </c>
      <c r="R29" s="407"/>
      <c r="S29" s="407"/>
      <c r="T29" s="407"/>
      <c r="U29" s="407"/>
      <c r="V29" s="408"/>
      <c r="W29" s="473"/>
      <c r="X29" s="474"/>
      <c r="Y29" s="475"/>
      <c r="Z29" s="403" t="s">
        <v>186</v>
      </c>
      <c r="AA29" s="404"/>
      <c r="AB29" s="404"/>
      <c r="AC29" s="404"/>
      <c r="AD29" s="404"/>
      <c r="AE29" s="404"/>
      <c r="AF29" s="404"/>
      <c r="AG29" s="405"/>
      <c r="AH29" s="406">
        <v>236</v>
      </c>
      <c r="AI29" s="407"/>
      <c r="AJ29" s="407"/>
      <c r="AK29" s="407"/>
      <c r="AL29" s="408"/>
      <c r="AM29" s="406">
        <v>674488</v>
      </c>
      <c r="AN29" s="407"/>
      <c r="AO29" s="407"/>
      <c r="AP29" s="407"/>
      <c r="AQ29" s="407"/>
      <c r="AR29" s="408"/>
      <c r="AS29" s="406">
        <v>2858</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25535</v>
      </c>
      <c r="BO29" s="431"/>
      <c r="BP29" s="431"/>
      <c r="BQ29" s="431"/>
      <c r="BR29" s="431"/>
      <c r="BS29" s="431"/>
      <c r="BT29" s="431"/>
      <c r="BU29" s="432"/>
      <c r="BV29" s="430">
        <v>25530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95.2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241953</v>
      </c>
      <c r="BO30" s="434"/>
      <c r="BP30" s="434"/>
      <c r="BQ30" s="434"/>
      <c r="BR30" s="434"/>
      <c r="BS30" s="434"/>
      <c r="BT30" s="434"/>
      <c r="BU30" s="435"/>
      <c r="BV30" s="433">
        <v>385828</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195</v>
      </c>
      <c r="V33" s="393"/>
      <c r="W33" s="392" t="s">
        <v>197</v>
      </c>
      <c r="X33" s="392"/>
      <c r="Y33" s="392"/>
      <c r="Z33" s="392"/>
      <c r="AA33" s="392"/>
      <c r="AB33" s="392"/>
      <c r="AC33" s="392"/>
      <c r="AD33" s="392"/>
      <c r="AE33" s="392"/>
      <c r="AF33" s="392"/>
      <c r="AG33" s="392"/>
      <c r="AH33" s="392"/>
      <c r="AI33" s="392"/>
      <c r="AJ33" s="392"/>
      <c r="AK33" s="392"/>
      <c r="AL33" s="216"/>
      <c r="AM33" s="393" t="s">
        <v>195</v>
      </c>
      <c r="AN33" s="393"/>
      <c r="AO33" s="392" t="s">
        <v>197</v>
      </c>
      <c r="AP33" s="392"/>
      <c r="AQ33" s="392"/>
      <c r="AR33" s="392"/>
      <c r="AS33" s="392"/>
      <c r="AT33" s="392"/>
      <c r="AU33" s="392"/>
      <c r="AV33" s="392"/>
      <c r="AW33" s="392"/>
      <c r="AX33" s="392"/>
      <c r="AY33" s="392"/>
      <c r="AZ33" s="392"/>
      <c r="BA33" s="392"/>
      <c r="BB33" s="392"/>
      <c r="BC33" s="392"/>
      <c r="BD33" s="217"/>
      <c r="BE33" s="392" t="s">
        <v>198</v>
      </c>
      <c r="BF33" s="392"/>
      <c r="BG33" s="392" t="s">
        <v>199</v>
      </c>
      <c r="BH33" s="392"/>
      <c r="BI33" s="392"/>
      <c r="BJ33" s="392"/>
      <c r="BK33" s="392"/>
      <c r="BL33" s="392"/>
      <c r="BM33" s="392"/>
      <c r="BN33" s="392"/>
      <c r="BO33" s="392"/>
      <c r="BP33" s="392"/>
      <c r="BQ33" s="392"/>
      <c r="BR33" s="392"/>
      <c r="BS33" s="392"/>
      <c r="BT33" s="392"/>
      <c r="BU33" s="392"/>
      <c r="BV33" s="217"/>
      <c r="BW33" s="393" t="s">
        <v>198</v>
      </c>
      <c r="BX33" s="393"/>
      <c r="BY33" s="392" t="s">
        <v>200</v>
      </c>
      <c r="BZ33" s="392"/>
      <c r="CA33" s="392"/>
      <c r="CB33" s="392"/>
      <c r="CC33" s="392"/>
      <c r="CD33" s="392"/>
      <c r="CE33" s="392"/>
      <c r="CF33" s="392"/>
      <c r="CG33" s="392"/>
      <c r="CH33" s="392"/>
      <c r="CI33" s="392"/>
      <c r="CJ33" s="392"/>
      <c r="CK33" s="392"/>
      <c r="CL33" s="392"/>
      <c r="CM33" s="392"/>
      <c r="CN33" s="216"/>
      <c r="CO33" s="393" t="s">
        <v>195</v>
      </c>
      <c r="CP33" s="393"/>
      <c r="CQ33" s="392" t="s">
        <v>201</v>
      </c>
      <c r="CR33" s="392"/>
      <c r="CS33" s="392"/>
      <c r="CT33" s="392"/>
      <c r="CU33" s="392"/>
      <c r="CV33" s="392"/>
      <c r="CW33" s="392"/>
      <c r="CX33" s="392"/>
      <c r="CY33" s="392"/>
      <c r="CZ33" s="392"/>
      <c r="DA33" s="392"/>
      <c r="DB33" s="392"/>
      <c r="DC33" s="392"/>
      <c r="DD33" s="392"/>
      <c r="DE33" s="392"/>
      <c r="DF33" s="216"/>
      <c r="DG33" s="391" t="s">
        <v>202</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IF('各会計、関係団体の財政状況及び健全化判断比率'!B30="","",'各会計、関係団体の財政状況及び健全化判断比率'!B30)</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東部産業団地事業特別会計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砺波地方衛生施設組合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公益財団法人クロスランドおやべ</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公共用地先行取得事業特別会計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後期高齢者医療事業特別会計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IF('各会計、関係団体の財政状況及び健全化判断比率'!B31="","",'各会計、関係団体の財政状況及び健全化判断比率'!B31)</f>
        <v>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小矢部川中流水害予防組合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公益財団法人小矢部市体育協会</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富山県市町村総合事務組合</v>
      </c>
      <c r="BZ36" s="388"/>
      <c r="CA36" s="388"/>
      <c r="CB36" s="388"/>
      <c r="CC36" s="388"/>
      <c r="CD36" s="388"/>
      <c r="CE36" s="388"/>
      <c r="CF36" s="388"/>
      <c r="CG36" s="388"/>
      <c r="CH36" s="388"/>
      <c r="CI36" s="388"/>
      <c r="CJ36" s="388"/>
      <c r="CK36" s="388"/>
      <c r="CL36" s="388"/>
      <c r="CM36" s="388"/>
      <c r="CN36" s="214"/>
      <c r="CO36" s="389">
        <f t="shared" si="3"/>
        <v>18</v>
      </c>
      <c r="CP36" s="389"/>
      <c r="CQ36" s="388" t="str">
        <f>IF('各会計、関係団体の財政状況及び健全化判断比率'!BS9="","",'各会計、関係団体の財政状況及び健全化判断比率'!BS9)</f>
        <v>小矢部市土地開発公社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〇</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高岡地区広域圏事務組合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富山県市町村会館管理組合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砺波地方介護保険組合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富山県後期高齢者医療広域連合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砺波地域消防組合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A5HONNeFK131Lws/PsYjd8I7Xt9dF1chD9Bs0qzpJpJHfVDtpkYSqA9tdENDvrCYBc/x83BlV+cAmtxL3cQrbg==" saltValue="ZVqWDNZKiog4LCsrIid0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4" t="s">
        <v>561</v>
      </c>
      <c r="D34" s="1214"/>
      <c r="E34" s="1215"/>
      <c r="F34" s="32">
        <v>4</v>
      </c>
      <c r="G34" s="33">
        <v>4.7699999999999996</v>
      </c>
      <c r="H34" s="33">
        <v>5.89</v>
      </c>
      <c r="I34" s="33">
        <v>6.38</v>
      </c>
      <c r="J34" s="34">
        <v>6.68</v>
      </c>
      <c r="K34" s="22"/>
      <c r="L34" s="22"/>
      <c r="M34" s="22"/>
      <c r="N34" s="22"/>
      <c r="O34" s="22"/>
      <c r="P34" s="22"/>
    </row>
    <row r="35" spans="1:16" ht="39" customHeight="1" x14ac:dyDescent="0.15">
      <c r="A35" s="22"/>
      <c r="B35" s="35"/>
      <c r="C35" s="1208" t="s">
        <v>562</v>
      </c>
      <c r="D35" s="1209"/>
      <c r="E35" s="1210"/>
      <c r="F35" s="36">
        <v>5.09</v>
      </c>
      <c r="G35" s="37">
        <v>2.58</v>
      </c>
      <c r="H35" s="37">
        <v>1.25</v>
      </c>
      <c r="I35" s="37">
        <v>1.58</v>
      </c>
      <c r="J35" s="38">
        <v>3.74</v>
      </c>
      <c r="K35" s="22"/>
      <c r="L35" s="22"/>
      <c r="M35" s="22"/>
      <c r="N35" s="22"/>
      <c r="O35" s="22"/>
      <c r="P35" s="22"/>
    </row>
    <row r="36" spans="1:16" ht="39" customHeight="1" x14ac:dyDescent="0.15">
      <c r="A36" s="22"/>
      <c r="B36" s="35"/>
      <c r="C36" s="1208" t="s">
        <v>563</v>
      </c>
      <c r="D36" s="1209"/>
      <c r="E36" s="1210"/>
      <c r="F36" s="36" t="s">
        <v>511</v>
      </c>
      <c r="G36" s="37" t="s">
        <v>511</v>
      </c>
      <c r="H36" s="37" t="s">
        <v>511</v>
      </c>
      <c r="I36" s="37" t="s">
        <v>511</v>
      </c>
      <c r="J36" s="38">
        <v>2.38</v>
      </c>
      <c r="K36" s="22"/>
      <c r="L36" s="22"/>
      <c r="M36" s="22"/>
      <c r="N36" s="22"/>
      <c r="O36" s="22"/>
      <c r="P36" s="22"/>
    </row>
    <row r="37" spans="1:16" ht="39" customHeight="1" x14ac:dyDescent="0.15">
      <c r="A37" s="22"/>
      <c r="B37" s="35"/>
      <c r="C37" s="1208" t="s">
        <v>564</v>
      </c>
      <c r="D37" s="1209"/>
      <c r="E37" s="1210"/>
      <c r="F37" s="36">
        <v>1.56</v>
      </c>
      <c r="G37" s="37">
        <v>1.71</v>
      </c>
      <c r="H37" s="37">
        <v>0.28999999999999998</v>
      </c>
      <c r="I37" s="37">
        <v>0.23</v>
      </c>
      <c r="J37" s="38">
        <v>0.66</v>
      </c>
      <c r="K37" s="22"/>
      <c r="L37" s="22"/>
      <c r="M37" s="22"/>
      <c r="N37" s="22"/>
      <c r="O37" s="22"/>
      <c r="P37" s="22"/>
    </row>
    <row r="38" spans="1:16" ht="39" customHeight="1" x14ac:dyDescent="0.15">
      <c r="A38" s="22"/>
      <c r="B38" s="35"/>
      <c r="C38" s="1208" t="s">
        <v>565</v>
      </c>
      <c r="D38" s="1209"/>
      <c r="E38" s="1210"/>
      <c r="F38" s="36">
        <v>0.01</v>
      </c>
      <c r="G38" s="37">
        <v>0.01</v>
      </c>
      <c r="H38" s="37">
        <v>0.01</v>
      </c>
      <c r="I38" s="37">
        <v>0</v>
      </c>
      <c r="J38" s="38">
        <v>0</v>
      </c>
      <c r="K38" s="22"/>
      <c r="L38" s="22"/>
      <c r="M38" s="22"/>
      <c r="N38" s="22"/>
      <c r="O38" s="22"/>
      <c r="P38" s="22"/>
    </row>
    <row r="39" spans="1:16" ht="39" customHeight="1" x14ac:dyDescent="0.15">
      <c r="A39" s="22"/>
      <c r="B39" s="35"/>
      <c r="C39" s="1208" t="s">
        <v>566</v>
      </c>
      <c r="D39" s="1209"/>
      <c r="E39" s="1210"/>
      <c r="F39" s="36">
        <v>0</v>
      </c>
      <c r="G39" s="37">
        <v>0</v>
      </c>
      <c r="H39" s="37">
        <v>0</v>
      </c>
      <c r="I39" s="37">
        <v>0</v>
      </c>
      <c r="J39" s="38">
        <v>0</v>
      </c>
      <c r="K39" s="22"/>
      <c r="L39" s="22"/>
      <c r="M39" s="22"/>
      <c r="N39" s="22"/>
      <c r="O39" s="22"/>
      <c r="P39" s="22"/>
    </row>
    <row r="40" spans="1:16" ht="39" customHeight="1" x14ac:dyDescent="0.15">
      <c r="A40" s="22"/>
      <c r="B40" s="35"/>
      <c r="C40" s="1208" t="s">
        <v>567</v>
      </c>
      <c r="D40" s="1209"/>
      <c r="E40" s="1210"/>
      <c r="F40" s="36">
        <v>0</v>
      </c>
      <c r="G40" s="37">
        <v>0</v>
      </c>
      <c r="H40" s="37">
        <v>0</v>
      </c>
      <c r="I40" s="37">
        <v>0</v>
      </c>
      <c r="J40" s="38">
        <v>0</v>
      </c>
      <c r="K40" s="22"/>
      <c r="L40" s="22"/>
      <c r="M40" s="22"/>
      <c r="N40" s="22"/>
      <c r="O40" s="22"/>
      <c r="P40" s="22"/>
    </row>
    <row r="41" spans="1:16" ht="39" customHeight="1" x14ac:dyDescent="0.15">
      <c r="A41" s="22"/>
      <c r="B41" s="35"/>
      <c r="C41" s="1208"/>
      <c r="D41" s="1209"/>
      <c r="E41" s="1210"/>
      <c r="F41" s="36"/>
      <c r="G41" s="37"/>
      <c r="H41" s="37"/>
      <c r="I41" s="37"/>
      <c r="J41" s="38"/>
      <c r="K41" s="22"/>
      <c r="L41" s="22"/>
      <c r="M41" s="22"/>
      <c r="N41" s="22"/>
      <c r="O41" s="22"/>
      <c r="P41" s="22"/>
    </row>
    <row r="42" spans="1:16" ht="39" customHeight="1" x14ac:dyDescent="0.15">
      <c r="A42" s="22"/>
      <c r="B42" s="39"/>
      <c r="C42" s="1208" t="s">
        <v>568</v>
      </c>
      <c r="D42" s="1209"/>
      <c r="E42" s="1210"/>
      <c r="F42" s="36" t="s">
        <v>511</v>
      </c>
      <c r="G42" s="37" t="s">
        <v>511</v>
      </c>
      <c r="H42" s="37" t="s">
        <v>511</v>
      </c>
      <c r="I42" s="37" t="s">
        <v>511</v>
      </c>
      <c r="J42" s="38" t="s">
        <v>511</v>
      </c>
      <c r="K42" s="22"/>
      <c r="L42" s="22"/>
      <c r="M42" s="22"/>
      <c r="N42" s="22"/>
      <c r="O42" s="22"/>
      <c r="P42" s="22"/>
    </row>
    <row r="43" spans="1:16" ht="39" customHeight="1" thickBot="1" x14ac:dyDescent="0.2">
      <c r="A43" s="22"/>
      <c r="B43" s="40"/>
      <c r="C43" s="1211" t="s">
        <v>569</v>
      </c>
      <c r="D43" s="1212"/>
      <c r="E43" s="1213"/>
      <c r="F43" s="41">
        <v>0</v>
      </c>
      <c r="G43" s="42">
        <v>0</v>
      </c>
      <c r="H43" s="42">
        <v>0</v>
      </c>
      <c r="I43" s="42">
        <v>0.7</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Vysn6bNO5oSc7cfrFBtJIZA+knWPEe9hjwWpNbGi2366Mcx1Qw+/Cm0SXVEY+zU9v/cJ4kzej8f36KpLPp7Vw==" saltValue="Q1eqwgwknupclqZ8Lg4k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1270</v>
      </c>
      <c r="L45" s="60">
        <v>1316</v>
      </c>
      <c r="M45" s="60">
        <v>1338</v>
      </c>
      <c r="N45" s="60">
        <v>1374</v>
      </c>
      <c r="O45" s="61">
        <v>1411</v>
      </c>
      <c r="P45" s="48"/>
      <c r="Q45" s="48"/>
      <c r="R45" s="48"/>
      <c r="S45" s="48"/>
      <c r="T45" s="48"/>
      <c r="U45" s="48"/>
    </row>
    <row r="46" spans="1:21" ht="30.75" customHeight="1" x14ac:dyDescent="0.15">
      <c r="A46" s="48"/>
      <c r="B46" s="1236"/>
      <c r="C46" s="1237"/>
      <c r="D46" s="62"/>
      <c r="E46" s="1218" t="s">
        <v>13</v>
      </c>
      <c r="F46" s="1218"/>
      <c r="G46" s="1218"/>
      <c r="H46" s="1218"/>
      <c r="I46" s="1218"/>
      <c r="J46" s="1219"/>
      <c r="K46" s="63" t="s">
        <v>511</v>
      </c>
      <c r="L46" s="64" t="s">
        <v>511</v>
      </c>
      <c r="M46" s="64" t="s">
        <v>511</v>
      </c>
      <c r="N46" s="64" t="s">
        <v>511</v>
      </c>
      <c r="O46" s="65" t="s">
        <v>511</v>
      </c>
      <c r="P46" s="48"/>
      <c r="Q46" s="48"/>
      <c r="R46" s="48"/>
      <c r="S46" s="48"/>
      <c r="T46" s="48"/>
      <c r="U46" s="48"/>
    </row>
    <row r="47" spans="1:21" ht="30.75" customHeight="1" x14ac:dyDescent="0.15">
      <c r="A47" s="48"/>
      <c r="B47" s="1236"/>
      <c r="C47" s="1237"/>
      <c r="D47" s="62"/>
      <c r="E47" s="1218" t="s">
        <v>14</v>
      </c>
      <c r="F47" s="1218"/>
      <c r="G47" s="1218"/>
      <c r="H47" s="1218"/>
      <c r="I47" s="1218"/>
      <c r="J47" s="1219"/>
      <c r="K47" s="63" t="s">
        <v>511</v>
      </c>
      <c r="L47" s="64" t="s">
        <v>511</v>
      </c>
      <c r="M47" s="64" t="s">
        <v>511</v>
      </c>
      <c r="N47" s="64" t="s">
        <v>511</v>
      </c>
      <c r="O47" s="65" t="s">
        <v>511</v>
      </c>
      <c r="P47" s="48"/>
      <c r="Q47" s="48"/>
      <c r="R47" s="48"/>
      <c r="S47" s="48"/>
      <c r="T47" s="48"/>
      <c r="U47" s="48"/>
    </row>
    <row r="48" spans="1:21" ht="30.75" customHeight="1" x14ac:dyDescent="0.15">
      <c r="A48" s="48"/>
      <c r="B48" s="1236"/>
      <c r="C48" s="1237"/>
      <c r="D48" s="62"/>
      <c r="E48" s="1218" t="s">
        <v>15</v>
      </c>
      <c r="F48" s="1218"/>
      <c r="G48" s="1218"/>
      <c r="H48" s="1218"/>
      <c r="I48" s="1218"/>
      <c r="J48" s="1219"/>
      <c r="K48" s="63">
        <v>953</v>
      </c>
      <c r="L48" s="64">
        <v>915</v>
      </c>
      <c r="M48" s="64">
        <v>930</v>
      </c>
      <c r="N48" s="64">
        <v>906</v>
      </c>
      <c r="O48" s="65">
        <v>821</v>
      </c>
      <c r="P48" s="48"/>
      <c r="Q48" s="48"/>
      <c r="R48" s="48"/>
      <c r="S48" s="48"/>
      <c r="T48" s="48"/>
      <c r="U48" s="48"/>
    </row>
    <row r="49" spans="1:21" ht="30.75" customHeight="1" x14ac:dyDescent="0.15">
      <c r="A49" s="48"/>
      <c r="B49" s="1236"/>
      <c r="C49" s="1237"/>
      <c r="D49" s="62"/>
      <c r="E49" s="1218" t="s">
        <v>16</v>
      </c>
      <c r="F49" s="1218"/>
      <c r="G49" s="1218"/>
      <c r="H49" s="1218"/>
      <c r="I49" s="1218"/>
      <c r="J49" s="1219"/>
      <c r="K49" s="63">
        <v>87</v>
      </c>
      <c r="L49" s="64">
        <v>92</v>
      </c>
      <c r="M49" s="64">
        <v>99</v>
      </c>
      <c r="N49" s="64">
        <v>110</v>
      </c>
      <c r="O49" s="65">
        <v>96</v>
      </c>
      <c r="P49" s="48"/>
      <c r="Q49" s="48"/>
      <c r="R49" s="48"/>
      <c r="S49" s="48"/>
      <c r="T49" s="48"/>
      <c r="U49" s="48"/>
    </row>
    <row r="50" spans="1:21" ht="30.75" customHeight="1" x14ac:dyDescent="0.15">
      <c r="A50" s="48"/>
      <c r="B50" s="1236"/>
      <c r="C50" s="1237"/>
      <c r="D50" s="62"/>
      <c r="E50" s="1218" t="s">
        <v>17</v>
      </c>
      <c r="F50" s="1218"/>
      <c r="G50" s="1218"/>
      <c r="H50" s="1218"/>
      <c r="I50" s="1218"/>
      <c r="J50" s="1219"/>
      <c r="K50" s="63">
        <v>107</v>
      </c>
      <c r="L50" s="64">
        <v>103</v>
      </c>
      <c r="M50" s="64">
        <v>103</v>
      </c>
      <c r="N50" s="64">
        <v>100</v>
      </c>
      <c r="O50" s="65">
        <v>95</v>
      </c>
      <c r="P50" s="48"/>
      <c r="Q50" s="48"/>
      <c r="R50" s="48"/>
      <c r="S50" s="48"/>
      <c r="T50" s="48"/>
      <c r="U50" s="48"/>
    </row>
    <row r="51" spans="1:21" ht="30.75" customHeight="1" x14ac:dyDescent="0.15">
      <c r="A51" s="48"/>
      <c r="B51" s="1238"/>
      <c r="C51" s="1239"/>
      <c r="D51" s="66"/>
      <c r="E51" s="1218" t="s">
        <v>18</v>
      </c>
      <c r="F51" s="1218"/>
      <c r="G51" s="1218"/>
      <c r="H51" s="1218"/>
      <c r="I51" s="1218"/>
      <c r="J51" s="1219"/>
      <c r="K51" s="63">
        <v>0</v>
      </c>
      <c r="L51" s="64">
        <v>0</v>
      </c>
      <c r="M51" s="64">
        <v>1</v>
      </c>
      <c r="N51" s="64">
        <v>1</v>
      </c>
      <c r="O51" s="65">
        <v>0</v>
      </c>
      <c r="P51" s="48"/>
      <c r="Q51" s="48"/>
      <c r="R51" s="48"/>
      <c r="S51" s="48"/>
      <c r="T51" s="48"/>
      <c r="U51" s="48"/>
    </row>
    <row r="52" spans="1:21" ht="30.75" customHeight="1" x14ac:dyDescent="0.15">
      <c r="A52" s="48"/>
      <c r="B52" s="1216" t="s">
        <v>19</v>
      </c>
      <c r="C52" s="1217"/>
      <c r="D52" s="66"/>
      <c r="E52" s="1218" t="s">
        <v>20</v>
      </c>
      <c r="F52" s="1218"/>
      <c r="G52" s="1218"/>
      <c r="H52" s="1218"/>
      <c r="I52" s="1218"/>
      <c r="J52" s="1219"/>
      <c r="K52" s="63">
        <v>1358</v>
      </c>
      <c r="L52" s="64">
        <v>1378</v>
      </c>
      <c r="M52" s="64">
        <v>1395</v>
      </c>
      <c r="N52" s="64">
        <v>1407</v>
      </c>
      <c r="O52" s="65">
        <v>1401</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1059</v>
      </c>
      <c r="L53" s="69">
        <v>1048</v>
      </c>
      <c r="M53" s="69">
        <v>1076</v>
      </c>
      <c r="N53" s="69">
        <v>1084</v>
      </c>
      <c r="O53" s="70">
        <v>1022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24" t="s">
        <v>25</v>
      </c>
      <c r="C57" s="1225"/>
      <c r="D57" s="1228" t="s">
        <v>26</v>
      </c>
      <c r="E57" s="1229"/>
      <c r="F57" s="1229"/>
      <c r="G57" s="1229"/>
      <c r="H57" s="1229"/>
      <c r="I57" s="1229"/>
      <c r="J57" s="1230"/>
      <c r="K57" s="83"/>
      <c r="L57" s="84"/>
      <c r="M57" s="84"/>
      <c r="N57" s="84"/>
      <c r="O57" s="85"/>
    </row>
    <row r="58" spans="1:21" ht="31.5" customHeight="1" thickBot="1" x14ac:dyDescent="0.2">
      <c r="B58" s="1226"/>
      <c r="C58" s="1227"/>
      <c r="D58" s="1231" t="s">
        <v>27</v>
      </c>
      <c r="E58" s="1232"/>
      <c r="F58" s="1232"/>
      <c r="G58" s="1232"/>
      <c r="H58" s="1232"/>
      <c r="I58" s="1232"/>
      <c r="J58" s="123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nqIcIC2m8p2Zl45u7hdrP2cTqaZbMKewNF7CwCD50Zp/Wx/ATDQAGX34qp/un5lMqof0ZwDDxc3cQZGidyMqg==" saltValue="yO2qE1xTGEb39OECeCfEE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54" t="s">
        <v>30</v>
      </c>
      <c r="C41" s="1255"/>
      <c r="D41" s="102"/>
      <c r="E41" s="1256" t="s">
        <v>31</v>
      </c>
      <c r="F41" s="1256"/>
      <c r="G41" s="1256"/>
      <c r="H41" s="1257"/>
      <c r="I41" s="103">
        <v>14052</v>
      </c>
      <c r="J41" s="104">
        <v>14313</v>
      </c>
      <c r="K41" s="104">
        <v>16101</v>
      </c>
      <c r="L41" s="104">
        <v>18000</v>
      </c>
      <c r="M41" s="105">
        <v>18656</v>
      </c>
    </row>
    <row r="42" spans="2:13" ht="27.75" customHeight="1" x14ac:dyDescent="0.15">
      <c r="B42" s="1244"/>
      <c r="C42" s="1245"/>
      <c r="D42" s="106"/>
      <c r="E42" s="1248" t="s">
        <v>32</v>
      </c>
      <c r="F42" s="1248"/>
      <c r="G42" s="1248"/>
      <c r="H42" s="1249"/>
      <c r="I42" s="107">
        <v>3119</v>
      </c>
      <c r="J42" s="108">
        <v>2982</v>
      </c>
      <c r="K42" s="108">
        <v>2801</v>
      </c>
      <c r="L42" s="108">
        <v>2649</v>
      </c>
      <c r="M42" s="109">
        <v>2502</v>
      </c>
    </row>
    <row r="43" spans="2:13" ht="27.75" customHeight="1" x14ac:dyDescent="0.15">
      <c r="B43" s="1244"/>
      <c r="C43" s="1245"/>
      <c r="D43" s="106"/>
      <c r="E43" s="1248" t="s">
        <v>33</v>
      </c>
      <c r="F43" s="1248"/>
      <c r="G43" s="1248"/>
      <c r="H43" s="1249"/>
      <c r="I43" s="107">
        <v>12608</v>
      </c>
      <c r="J43" s="108">
        <v>12633</v>
      </c>
      <c r="K43" s="108">
        <v>12410</v>
      </c>
      <c r="L43" s="108">
        <v>12495</v>
      </c>
      <c r="M43" s="109">
        <v>12712</v>
      </c>
    </row>
    <row r="44" spans="2:13" ht="27.75" customHeight="1" x14ac:dyDescent="0.15">
      <c r="B44" s="1244"/>
      <c r="C44" s="1245"/>
      <c r="D44" s="106"/>
      <c r="E44" s="1248" t="s">
        <v>34</v>
      </c>
      <c r="F44" s="1248"/>
      <c r="G44" s="1248"/>
      <c r="H44" s="1249"/>
      <c r="I44" s="107">
        <v>670</v>
      </c>
      <c r="J44" s="108">
        <v>671</v>
      </c>
      <c r="K44" s="108">
        <v>710</v>
      </c>
      <c r="L44" s="108">
        <v>648</v>
      </c>
      <c r="M44" s="109">
        <v>588</v>
      </c>
    </row>
    <row r="45" spans="2:13" ht="27.75" customHeight="1" x14ac:dyDescent="0.15">
      <c r="B45" s="1244"/>
      <c r="C45" s="1245"/>
      <c r="D45" s="106"/>
      <c r="E45" s="1248" t="s">
        <v>35</v>
      </c>
      <c r="F45" s="1248"/>
      <c r="G45" s="1248"/>
      <c r="H45" s="1249"/>
      <c r="I45" s="107">
        <v>2085</v>
      </c>
      <c r="J45" s="108">
        <v>2121</v>
      </c>
      <c r="K45" s="108">
        <v>1825</v>
      </c>
      <c r="L45" s="108">
        <v>1737</v>
      </c>
      <c r="M45" s="109">
        <v>1615</v>
      </c>
    </row>
    <row r="46" spans="2:13" ht="27.75" customHeight="1" x14ac:dyDescent="0.15">
      <c r="B46" s="1244"/>
      <c r="C46" s="1245"/>
      <c r="D46" s="110"/>
      <c r="E46" s="1248" t="s">
        <v>36</v>
      </c>
      <c r="F46" s="1248"/>
      <c r="G46" s="1248"/>
      <c r="H46" s="1249"/>
      <c r="I46" s="107" t="s">
        <v>511</v>
      </c>
      <c r="J46" s="108" t="s">
        <v>511</v>
      </c>
      <c r="K46" s="108">
        <v>86</v>
      </c>
      <c r="L46" s="108" t="s">
        <v>511</v>
      </c>
      <c r="M46" s="109" t="s">
        <v>511</v>
      </c>
    </row>
    <row r="47" spans="2:13" ht="27.75" customHeight="1" x14ac:dyDescent="0.15">
      <c r="B47" s="1244"/>
      <c r="C47" s="1245"/>
      <c r="D47" s="111"/>
      <c r="E47" s="1258" t="s">
        <v>37</v>
      </c>
      <c r="F47" s="1259"/>
      <c r="G47" s="1259"/>
      <c r="H47" s="1260"/>
      <c r="I47" s="107" t="s">
        <v>511</v>
      </c>
      <c r="J47" s="108" t="s">
        <v>511</v>
      </c>
      <c r="K47" s="108" t="s">
        <v>511</v>
      </c>
      <c r="L47" s="108" t="s">
        <v>511</v>
      </c>
      <c r="M47" s="109" t="s">
        <v>511</v>
      </c>
    </row>
    <row r="48" spans="2:13" ht="27.75" customHeight="1" x14ac:dyDescent="0.15">
      <c r="B48" s="1244"/>
      <c r="C48" s="1245"/>
      <c r="D48" s="106"/>
      <c r="E48" s="1248" t="s">
        <v>38</v>
      </c>
      <c r="F48" s="1248"/>
      <c r="G48" s="1248"/>
      <c r="H48" s="1249"/>
      <c r="I48" s="107" t="s">
        <v>511</v>
      </c>
      <c r="J48" s="108" t="s">
        <v>511</v>
      </c>
      <c r="K48" s="108" t="s">
        <v>511</v>
      </c>
      <c r="L48" s="108" t="s">
        <v>511</v>
      </c>
      <c r="M48" s="109" t="s">
        <v>511</v>
      </c>
    </row>
    <row r="49" spans="2:13" ht="27.75" customHeight="1" x14ac:dyDescent="0.15">
      <c r="B49" s="1246"/>
      <c r="C49" s="1247"/>
      <c r="D49" s="106"/>
      <c r="E49" s="1248" t="s">
        <v>39</v>
      </c>
      <c r="F49" s="1248"/>
      <c r="G49" s="1248"/>
      <c r="H49" s="1249"/>
      <c r="I49" s="107" t="s">
        <v>511</v>
      </c>
      <c r="J49" s="108" t="s">
        <v>511</v>
      </c>
      <c r="K49" s="108" t="s">
        <v>511</v>
      </c>
      <c r="L49" s="108" t="s">
        <v>511</v>
      </c>
      <c r="M49" s="109" t="s">
        <v>511</v>
      </c>
    </row>
    <row r="50" spans="2:13" ht="27.75" customHeight="1" x14ac:dyDescent="0.15">
      <c r="B50" s="1242" t="s">
        <v>40</v>
      </c>
      <c r="C50" s="1243"/>
      <c r="D50" s="112"/>
      <c r="E50" s="1248" t="s">
        <v>41</v>
      </c>
      <c r="F50" s="1248"/>
      <c r="G50" s="1248"/>
      <c r="H50" s="1249"/>
      <c r="I50" s="107">
        <v>1647</v>
      </c>
      <c r="J50" s="108">
        <v>1581</v>
      </c>
      <c r="K50" s="108">
        <v>1411</v>
      </c>
      <c r="L50" s="108">
        <v>1054</v>
      </c>
      <c r="M50" s="109">
        <v>977</v>
      </c>
    </row>
    <row r="51" spans="2:13" ht="27.75" customHeight="1" x14ac:dyDescent="0.15">
      <c r="B51" s="1244"/>
      <c r="C51" s="1245"/>
      <c r="D51" s="106"/>
      <c r="E51" s="1248" t="s">
        <v>42</v>
      </c>
      <c r="F51" s="1248"/>
      <c r="G51" s="1248"/>
      <c r="H51" s="1249"/>
      <c r="I51" s="107">
        <v>2417</v>
      </c>
      <c r="J51" s="108">
        <v>2232</v>
      </c>
      <c r="K51" s="108">
        <v>2290</v>
      </c>
      <c r="L51" s="108">
        <v>2194</v>
      </c>
      <c r="M51" s="109">
        <v>2117</v>
      </c>
    </row>
    <row r="52" spans="2:13" ht="27.75" customHeight="1" x14ac:dyDescent="0.15">
      <c r="B52" s="1246"/>
      <c r="C52" s="1247"/>
      <c r="D52" s="106"/>
      <c r="E52" s="1248" t="s">
        <v>43</v>
      </c>
      <c r="F52" s="1248"/>
      <c r="G52" s="1248"/>
      <c r="H52" s="1249"/>
      <c r="I52" s="107">
        <v>17532</v>
      </c>
      <c r="J52" s="108">
        <v>17365</v>
      </c>
      <c r="K52" s="108">
        <v>17960</v>
      </c>
      <c r="L52" s="108">
        <v>18704</v>
      </c>
      <c r="M52" s="109">
        <v>18613</v>
      </c>
    </row>
    <row r="53" spans="2:13" ht="27.75" customHeight="1" thickBot="1" x14ac:dyDescent="0.2">
      <c r="B53" s="1250" t="s">
        <v>44</v>
      </c>
      <c r="C53" s="1251"/>
      <c r="D53" s="113"/>
      <c r="E53" s="1252" t="s">
        <v>45</v>
      </c>
      <c r="F53" s="1252"/>
      <c r="G53" s="1252"/>
      <c r="H53" s="1253"/>
      <c r="I53" s="114">
        <v>10937</v>
      </c>
      <c r="J53" s="115">
        <v>11543</v>
      </c>
      <c r="K53" s="115">
        <v>12271</v>
      </c>
      <c r="L53" s="115">
        <v>13579</v>
      </c>
      <c r="M53" s="116">
        <v>14367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PD+ENOrV/0YRCZ9ErVqelU3seNlJ6zsZO4Dry3+6akGivB9sT75pYuqrEgGQbhEBKH9ng2XfvkrdInuwNvNow==" saltValue="T9yzM2+zLSPLhmIUHDvM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9" t="s">
        <v>48</v>
      </c>
      <c r="D55" s="1269"/>
      <c r="E55" s="1270"/>
      <c r="F55" s="128">
        <v>602</v>
      </c>
      <c r="G55" s="128">
        <v>416</v>
      </c>
      <c r="H55" s="129">
        <v>513</v>
      </c>
    </row>
    <row r="56" spans="2:8" ht="52.5" customHeight="1" x14ac:dyDescent="0.15">
      <c r="B56" s="130"/>
      <c r="C56" s="1271" t="s">
        <v>49</v>
      </c>
      <c r="D56" s="1271"/>
      <c r="E56" s="1272"/>
      <c r="F56" s="131">
        <v>26</v>
      </c>
      <c r="G56" s="131">
        <v>26</v>
      </c>
      <c r="H56" s="132">
        <v>26</v>
      </c>
    </row>
    <row r="57" spans="2:8" ht="53.25" customHeight="1" x14ac:dyDescent="0.15">
      <c r="B57" s="130"/>
      <c r="C57" s="1273" t="s">
        <v>50</v>
      </c>
      <c r="D57" s="1273"/>
      <c r="E57" s="1274"/>
      <c r="F57" s="133">
        <v>419</v>
      </c>
      <c r="G57" s="133">
        <v>386</v>
      </c>
      <c r="H57" s="134">
        <v>242</v>
      </c>
    </row>
    <row r="58" spans="2:8" ht="45.75" customHeight="1" x14ac:dyDescent="0.15">
      <c r="B58" s="135"/>
      <c r="C58" s="1261" t="s">
        <v>588</v>
      </c>
      <c r="D58" s="1262"/>
      <c r="E58" s="1263"/>
      <c r="F58" s="136" t="s">
        <v>593</v>
      </c>
      <c r="G58" s="136">
        <v>282</v>
      </c>
      <c r="H58" s="137">
        <v>132</v>
      </c>
    </row>
    <row r="59" spans="2:8" ht="45.75" customHeight="1" x14ac:dyDescent="0.15">
      <c r="B59" s="135"/>
      <c r="C59" s="1261" t="s">
        <v>589</v>
      </c>
      <c r="D59" s="1262"/>
      <c r="E59" s="1263"/>
      <c r="F59" s="136">
        <v>39</v>
      </c>
      <c r="G59" s="136">
        <v>29</v>
      </c>
      <c r="H59" s="137">
        <v>42</v>
      </c>
    </row>
    <row r="60" spans="2:8" ht="45.75" customHeight="1" x14ac:dyDescent="0.15">
      <c r="B60" s="135"/>
      <c r="C60" s="1261" t="s">
        <v>590</v>
      </c>
      <c r="D60" s="1262"/>
      <c r="E60" s="1263"/>
      <c r="F60" s="136">
        <v>20</v>
      </c>
      <c r="G60" s="136">
        <v>20</v>
      </c>
      <c r="H60" s="137">
        <v>20</v>
      </c>
    </row>
    <row r="61" spans="2:8" ht="45.75" customHeight="1" x14ac:dyDescent="0.15">
      <c r="B61" s="135"/>
      <c r="C61" s="1261" t="s">
        <v>591</v>
      </c>
      <c r="D61" s="1262"/>
      <c r="E61" s="1263"/>
      <c r="F61" s="136">
        <v>23</v>
      </c>
      <c r="G61" s="136">
        <v>18</v>
      </c>
      <c r="H61" s="137">
        <v>18</v>
      </c>
    </row>
    <row r="62" spans="2:8" ht="45.75" customHeight="1" thickBot="1" x14ac:dyDescent="0.2">
      <c r="B62" s="138"/>
      <c r="C62" s="1264" t="s">
        <v>592</v>
      </c>
      <c r="D62" s="1265"/>
      <c r="E62" s="1266"/>
      <c r="F62" s="139">
        <v>13</v>
      </c>
      <c r="G62" s="139">
        <v>13</v>
      </c>
      <c r="H62" s="140">
        <v>9</v>
      </c>
    </row>
    <row r="63" spans="2:8" ht="52.5" customHeight="1" thickBot="1" x14ac:dyDescent="0.2">
      <c r="B63" s="141"/>
      <c r="C63" s="1267" t="s">
        <v>51</v>
      </c>
      <c r="D63" s="1267"/>
      <c r="E63" s="1268"/>
      <c r="F63" s="142">
        <v>1047</v>
      </c>
      <c r="G63" s="142">
        <v>828</v>
      </c>
      <c r="H63" s="143">
        <v>780</v>
      </c>
    </row>
    <row r="64" spans="2:8" ht="15" customHeight="1" x14ac:dyDescent="0.15"/>
  </sheetData>
  <sheetProtection algorithmName="SHA-512" hashValue="tWE7zLrxeamhpEVUJg2Ihj2AKKGsj8IWwMW9lU///bmY+IajYAzsjgQrw0RXMQIOZNENO5cIdN4Dn7a4jNlMAQ==" saltValue="pzAD0YcqCHXTlK7WiU+u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51367</v>
      </c>
      <c r="E3" s="162"/>
      <c r="F3" s="163">
        <v>65876</v>
      </c>
      <c r="G3" s="164"/>
      <c r="H3" s="165"/>
    </row>
    <row r="4" spans="1:8" x14ac:dyDescent="0.15">
      <c r="A4" s="166"/>
      <c r="B4" s="167"/>
      <c r="C4" s="168"/>
      <c r="D4" s="169">
        <v>20047</v>
      </c>
      <c r="E4" s="170"/>
      <c r="F4" s="171">
        <v>36484</v>
      </c>
      <c r="G4" s="172"/>
      <c r="H4" s="173"/>
    </row>
    <row r="5" spans="1:8" x14ac:dyDescent="0.15">
      <c r="A5" s="154" t="s">
        <v>544</v>
      </c>
      <c r="B5" s="159"/>
      <c r="C5" s="160"/>
      <c r="D5" s="161">
        <v>76604</v>
      </c>
      <c r="E5" s="162"/>
      <c r="F5" s="163">
        <v>68468</v>
      </c>
      <c r="G5" s="164"/>
      <c r="H5" s="165"/>
    </row>
    <row r="6" spans="1:8" x14ac:dyDescent="0.15">
      <c r="A6" s="166"/>
      <c r="B6" s="167"/>
      <c r="C6" s="168"/>
      <c r="D6" s="169">
        <v>32001</v>
      </c>
      <c r="E6" s="170"/>
      <c r="F6" s="171">
        <v>34140</v>
      </c>
      <c r="G6" s="172"/>
      <c r="H6" s="173"/>
    </row>
    <row r="7" spans="1:8" x14ac:dyDescent="0.15">
      <c r="A7" s="154" t="s">
        <v>545</v>
      </c>
      <c r="B7" s="159"/>
      <c r="C7" s="160"/>
      <c r="D7" s="161">
        <v>142721</v>
      </c>
      <c r="E7" s="162"/>
      <c r="F7" s="163">
        <v>69729</v>
      </c>
      <c r="G7" s="164"/>
      <c r="H7" s="165"/>
    </row>
    <row r="8" spans="1:8" x14ac:dyDescent="0.15">
      <c r="A8" s="166"/>
      <c r="B8" s="167"/>
      <c r="C8" s="168"/>
      <c r="D8" s="169">
        <v>63168</v>
      </c>
      <c r="E8" s="170"/>
      <c r="F8" s="171">
        <v>38908</v>
      </c>
      <c r="G8" s="172"/>
      <c r="H8" s="173"/>
    </row>
    <row r="9" spans="1:8" x14ac:dyDescent="0.15">
      <c r="A9" s="154" t="s">
        <v>546</v>
      </c>
      <c r="B9" s="159"/>
      <c r="C9" s="160"/>
      <c r="D9" s="161">
        <v>149748</v>
      </c>
      <c r="E9" s="162"/>
      <c r="F9" s="163">
        <v>74581</v>
      </c>
      <c r="G9" s="164"/>
      <c r="H9" s="165"/>
    </row>
    <row r="10" spans="1:8" x14ac:dyDescent="0.15">
      <c r="A10" s="166"/>
      <c r="B10" s="167"/>
      <c r="C10" s="168"/>
      <c r="D10" s="169">
        <v>80682</v>
      </c>
      <c r="E10" s="170"/>
      <c r="F10" s="171">
        <v>41563</v>
      </c>
      <c r="G10" s="172"/>
      <c r="H10" s="173"/>
    </row>
    <row r="11" spans="1:8" x14ac:dyDescent="0.15">
      <c r="A11" s="154" t="s">
        <v>547</v>
      </c>
      <c r="B11" s="159"/>
      <c r="C11" s="160"/>
      <c r="D11" s="161">
        <v>105602</v>
      </c>
      <c r="E11" s="162"/>
      <c r="F11" s="163">
        <v>76347</v>
      </c>
      <c r="G11" s="164"/>
      <c r="H11" s="165"/>
    </row>
    <row r="12" spans="1:8" x14ac:dyDescent="0.15">
      <c r="A12" s="166"/>
      <c r="B12" s="167"/>
      <c r="C12" s="174"/>
      <c r="D12" s="169">
        <v>53064</v>
      </c>
      <c r="E12" s="170"/>
      <c r="F12" s="171">
        <v>41762</v>
      </c>
      <c r="G12" s="172"/>
      <c r="H12" s="173"/>
    </row>
    <row r="13" spans="1:8" x14ac:dyDescent="0.15">
      <c r="A13" s="154"/>
      <c r="B13" s="159"/>
      <c r="C13" s="175"/>
      <c r="D13" s="176">
        <v>105208</v>
      </c>
      <c r="E13" s="177"/>
      <c r="F13" s="178">
        <v>71000</v>
      </c>
      <c r="G13" s="179"/>
      <c r="H13" s="165"/>
    </row>
    <row r="14" spans="1:8" x14ac:dyDescent="0.15">
      <c r="A14" s="166"/>
      <c r="B14" s="167"/>
      <c r="C14" s="168"/>
      <c r="D14" s="169">
        <v>49792</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5.0999999999999996</v>
      </c>
      <c r="C19" s="180">
        <f>ROUND(VALUE(SUBSTITUTE(実質収支比率等に係る経年分析!G$48,"▲","-")),2)</f>
        <v>2.58</v>
      </c>
      <c r="D19" s="180">
        <f>ROUND(VALUE(SUBSTITUTE(実質収支比率等に係る経年分析!H$48,"▲","-")),2)</f>
        <v>1.25</v>
      </c>
      <c r="E19" s="180">
        <f>ROUND(VALUE(SUBSTITUTE(実質収支比率等に係る経年分析!I$48,"▲","-")),2)</f>
        <v>1.59</v>
      </c>
      <c r="F19" s="180">
        <f>ROUND(VALUE(SUBSTITUTE(実質収支比率等に係る経年分析!J$48,"▲","-")),2)</f>
        <v>3.75</v>
      </c>
    </row>
    <row r="20" spans="1:11" x14ac:dyDescent="0.15">
      <c r="A20" s="180" t="s">
        <v>55</v>
      </c>
      <c r="B20" s="180">
        <f>ROUND(VALUE(SUBSTITUTE(実質収支比率等に係る経年分析!F$47,"▲","-")),2)</f>
        <v>10.37</v>
      </c>
      <c r="C20" s="180">
        <f>ROUND(VALUE(SUBSTITUTE(実質収支比率等に係る経年分析!G$47,"▲","-")),2)</f>
        <v>9.65</v>
      </c>
      <c r="D20" s="180">
        <f>ROUND(VALUE(SUBSTITUTE(実質収支比率等に係る経年分析!H$47,"▲","-")),2)</f>
        <v>7.17</v>
      </c>
      <c r="E20" s="180">
        <f>ROUND(VALUE(SUBSTITUTE(実質収支比率等に係る経年分析!I$47,"▲","-")),2)</f>
        <v>4.9400000000000004</v>
      </c>
      <c r="F20" s="180">
        <f>ROUND(VALUE(SUBSTITUTE(実質収支比率等に係る経年分析!J$47,"▲","-")),2)</f>
        <v>5.91</v>
      </c>
    </row>
    <row r="21" spans="1:11" x14ac:dyDescent="0.15">
      <c r="A21" s="180" t="s">
        <v>56</v>
      </c>
      <c r="B21" s="180">
        <f>IF(ISNUMBER(VALUE(SUBSTITUTE(実質収支比率等に係る経年分析!F$49,"▲","-"))),ROUND(VALUE(SUBSTITUTE(実質収支比率等に係る経年分析!F$49,"▲","-")),2),NA())</f>
        <v>-0.28000000000000003</v>
      </c>
      <c r="C21" s="180">
        <f>IF(ISNUMBER(VALUE(SUBSTITUTE(実質収支比率等に係る経年分析!G$49,"▲","-"))),ROUND(VALUE(SUBSTITUTE(実質収支比率等に係る経年分析!G$49,"▲","-")),2),NA())</f>
        <v>-3.07</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-1.86</v>
      </c>
      <c r="F21" s="180">
        <f>IF(ISNUMBER(VALUE(SUBSTITUTE(実質収支比率等に係る経年分析!J$49,"▲","-"))),ROUND(VALUE(SUBSTITUTE(実質収支比率等に係る経年分析!J$49,"▲","-")),2),NA())</f>
        <v>3.32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東部産業団地事業特別会計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公共用地先行取得事業特別会計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1.58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1358</v>
      </c>
      <c r="E42" s="182"/>
      <c r="F42" s="182"/>
      <c r="G42" s="182">
        <f>'実質公債費比率（分子）の構造'!L$52</f>
        <v>1378</v>
      </c>
      <c r="H42" s="182"/>
      <c r="I42" s="182"/>
      <c r="J42" s="182">
        <f>'実質公債費比率（分子）の構造'!M$52</f>
        <v>1395</v>
      </c>
      <c r="K42" s="182"/>
      <c r="L42" s="182"/>
      <c r="M42" s="182">
        <f>'実質公債費比率（分子）の構造'!N$52</f>
        <v>1407</v>
      </c>
      <c r="N42" s="182"/>
      <c r="O42" s="182"/>
      <c r="P42" s="182">
        <f>'実質公債費比率（分子）の構造'!O$52</f>
        <v>1401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0</v>
      </c>
      <c r="O43" s="182"/>
      <c r="P43" s="182"/>
    </row>
    <row r="44" spans="1:16" x14ac:dyDescent="0.15">
      <c r="A44" s="182" t="s">
        <v>65</v>
      </c>
      <c r="B44" s="182">
        <f>'実質公債費比率（分子）の構造'!K$50</f>
        <v>107</v>
      </c>
      <c r="C44" s="182"/>
      <c r="D44" s="182"/>
      <c r="E44" s="182">
        <f>'実質公債費比率（分子）の構造'!L$50</f>
        <v>103</v>
      </c>
      <c r="F44" s="182"/>
      <c r="G44" s="182"/>
      <c r="H44" s="182">
        <f>'実質公債費比率（分子）の構造'!M$50</f>
        <v>103</v>
      </c>
      <c r="I44" s="182"/>
      <c r="J44" s="182"/>
      <c r="K44" s="182">
        <f>'実質公債費比率（分子）の構造'!N$50</f>
        <v>100</v>
      </c>
      <c r="L44" s="182"/>
      <c r="M44" s="182"/>
      <c r="N44" s="182">
        <f>'実質公債費比率（分子）の構造'!O$50</f>
        <v>95</v>
      </c>
      <c r="O44" s="182"/>
      <c r="P44" s="182"/>
    </row>
    <row r="45" spans="1:16" x14ac:dyDescent="0.15">
      <c r="A45" s="182" t="s">
        <v>66</v>
      </c>
      <c r="B45" s="182">
        <f>'実質公債費比率（分子）の構造'!K$49</f>
        <v>87</v>
      </c>
      <c r="C45" s="182"/>
      <c r="D45" s="182"/>
      <c r="E45" s="182">
        <f>'実質公債費比率（分子）の構造'!L$49</f>
        <v>92</v>
      </c>
      <c r="F45" s="182"/>
      <c r="G45" s="182"/>
      <c r="H45" s="182">
        <f>'実質公債費比率（分子）の構造'!M$49</f>
        <v>99</v>
      </c>
      <c r="I45" s="182"/>
      <c r="J45" s="182"/>
      <c r="K45" s="182">
        <f>'実質公債費比率（分子）の構造'!N$49</f>
        <v>110</v>
      </c>
      <c r="L45" s="182"/>
      <c r="M45" s="182"/>
      <c r="N45" s="182">
        <f>'実質公債費比率（分子）の構造'!O$49</f>
        <v>96</v>
      </c>
      <c r="O45" s="182"/>
      <c r="P45" s="182"/>
    </row>
    <row r="46" spans="1:16" x14ac:dyDescent="0.15">
      <c r="A46" s="182" t="s">
        <v>67</v>
      </c>
      <c r="B46" s="182">
        <f>'実質公債費比率（分子）の構造'!K$48</f>
        <v>953</v>
      </c>
      <c r="C46" s="182"/>
      <c r="D46" s="182"/>
      <c r="E46" s="182">
        <f>'実質公債費比率（分子）の構造'!L$48</f>
        <v>915</v>
      </c>
      <c r="F46" s="182"/>
      <c r="G46" s="182"/>
      <c r="H46" s="182">
        <f>'実質公債費比率（分子）の構造'!M$48</f>
        <v>930</v>
      </c>
      <c r="I46" s="182"/>
      <c r="J46" s="182"/>
      <c r="K46" s="182">
        <f>'実質公債費比率（分子）の構造'!N$48</f>
        <v>906</v>
      </c>
      <c r="L46" s="182"/>
      <c r="M46" s="182"/>
      <c r="N46" s="182">
        <f>'実質公債費比率（分子）の構造'!O$48</f>
        <v>821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1270</v>
      </c>
      <c r="C49" s="182"/>
      <c r="D49" s="182"/>
      <c r="E49" s="182">
        <f>'実質公債費比率（分子）の構造'!L$45</f>
        <v>1316</v>
      </c>
      <c r="F49" s="182"/>
      <c r="G49" s="182"/>
      <c r="H49" s="182">
        <f>'実質公債費比率（分子）の構造'!M$45</f>
        <v>1338</v>
      </c>
      <c r="I49" s="182"/>
      <c r="J49" s="182"/>
      <c r="K49" s="182">
        <f>'実質公債費比率（分子）の構造'!N$45</f>
        <v>1374</v>
      </c>
      <c r="L49" s="182"/>
      <c r="M49" s="182"/>
      <c r="N49" s="182">
        <f>'実質公債費比率（分子）の構造'!O$45</f>
        <v>1411</v>
      </c>
      <c r="O49" s="182"/>
      <c r="P49" s="182"/>
    </row>
    <row r="50" spans="1:16" x14ac:dyDescent="0.15">
      <c r="A50" s="182" t="s">
        <v>71</v>
      </c>
      <c r="B50" s="182" t="e">
        <f>NA()</f>
        <v>#N/A</v>
      </c>
      <c r="C50" s="182">
        <f>IF(ISNUMBER('実質公債費比率（分子）の構造'!K$53),'実質公債費比率（分子）の構造'!K$53,NA())</f>
        <v>1059</v>
      </c>
      <c r="D50" s="182" t="e">
        <f>NA()</f>
        <v>#N/A</v>
      </c>
      <c r="E50" s="182" t="e">
        <f>NA()</f>
        <v>#N/A</v>
      </c>
      <c r="F50" s="182">
        <f>IF(ISNUMBER('実質公債費比率（分子）の構造'!L$53),'実質公債費比率（分子）の構造'!L$53,NA())</f>
        <v>1048</v>
      </c>
      <c r="G50" s="182" t="e">
        <f>NA()</f>
        <v>#N/A</v>
      </c>
      <c r="H50" s="182" t="e">
        <f>NA()</f>
        <v>#N/A</v>
      </c>
      <c r="I50" s="182">
        <f>IF(ISNUMBER('実質公債費比率（分子）の構造'!M$53),'実質公債費比率（分子）の構造'!M$53,NA())</f>
        <v>1076</v>
      </c>
      <c r="J50" s="182" t="e">
        <f>NA()</f>
        <v>#N/A</v>
      </c>
      <c r="K50" s="182" t="e">
        <f>NA()</f>
        <v>#N/A</v>
      </c>
      <c r="L50" s="182">
        <f>IF(ISNUMBER('実質公債費比率（分子）の構造'!N$53),'実質公債費比率（分子）の構造'!N$53,NA())</f>
        <v>1084</v>
      </c>
      <c r="M50" s="182" t="e">
        <f>NA()</f>
        <v>#N/A</v>
      </c>
      <c r="N50" s="182" t="e">
        <f>NA()</f>
        <v>#N/A</v>
      </c>
      <c r="O50" s="182">
        <f>IF(ISNUMBER('実質公債費比率（分子）の構造'!O$53),'実質公債費比率（分子）の構造'!O$53,NA())</f>
        <v>1022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17532</v>
      </c>
      <c r="E56" s="181"/>
      <c r="F56" s="181"/>
      <c r="G56" s="181">
        <f>'将来負担比率（分子）の構造'!J$52</f>
        <v>17365</v>
      </c>
      <c r="H56" s="181"/>
      <c r="I56" s="181"/>
      <c r="J56" s="181">
        <f>'将来負担比率（分子）の構造'!K$52</f>
        <v>17960</v>
      </c>
      <c r="K56" s="181"/>
      <c r="L56" s="181"/>
      <c r="M56" s="181">
        <f>'将来負担比率（分子）の構造'!L$52</f>
        <v>18704</v>
      </c>
      <c r="N56" s="181"/>
      <c r="O56" s="181"/>
      <c r="P56" s="181">
        <f>'将来負担比率（分子）の構造'!M$52</f>
        <v>18613</v>
      </c>
    </row>
    <row r="57" spans="1:16" x14ac:dyDescent="0.15">
      <c r="A57" s="181" t="s">
        <v>42</v>
      </c>
      <c r="B57" s="181"/>
      <c r="C57" s="181"/>
      <c r="D57" s="181">
        <f>'将来負担比率（分子）の構造'!I$51</f>
        <v>2417</v>
      </c>
      <c r="E57" s="181"/>
      <c r="F57" s="181"/>
      <c r="G57" s="181">
        <f>'将来負担比率（分子）の構造'!J$51</f>
        <v>2232</v>
      </c>
      <c r="H57" s="181"/>
      <c r="I57" s="181"/>
      <c r="J57" s="181">
        <f>'将来負担比率（分子）の構造'!K$51</f>
        <v>2290</v>
      </c>
      <c r="K57" s="181"/>
      <c r="L57" s="181"/>
      <c r="M57" s="181">
        <f>'将来負担比率（分子）の構造'!L$51</f>
        <v>2194</v>
      </c>
      <c r="N57" s="181"/>
      <c r="O57" s="181"/>
      <c r="P57" s="181">
        <f>'将来負担比率（分子）の構造'!M$51</f>
        <v>2117</v>
      </c>
    </row>
    <row r="58" spans="1:16" x14ac:dyDescent="0.15">
      <c r="A58" s="181" t="s">
        <v>41</v>
      </c>
      <c r="B58" s="181"/>
      <c r="C58" s="181"/>
      <c r="D58" s="181">
        <f>'将来負担比率（分子）の構造'!I$50</f>
        <v>1647</v>
      </c>
      <c r="E58" s="181"/>
      <c r="F58" s="181"/>
      <c r="G58" s="181">
        <f>'将来負担比率（分子）の構造'!J$50</f>
        <v>1581</v>
      </c>
      <c r="H58" s="181"/>
      <c r="I58" s="181"/>
      <c r="J58" s="181">
        <f>'将来負担比率（分子）の構造'!K$50</f>
        <v>1411</v>
      </c>
      <c r="K58" s="181"/>
      <c r="L58" s="181"/>
      <c r="M58" s="181">
        <f>'将来負担比率（分子）の構造'!L$50</f>
        <v>1054</v>
      </c>
      <c r="N58" s="181"/>
      <c r="O58" s="181"/>
      <c r="P58" s="181">
        <f>'将来負担比率（分子）の構造'!M$50</f>
        <v>977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86</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2085</v>
      </c>
      <c r="C62" s="181"/>
      <c r="D62" s="181"/>
      <c r="E62" s="181">
        <f>'将来負担比率（分子）の構造'!J$45</f>
        <v>2121</v>
      </c>
      <c r="F62" s="181"/>
      <c r="G62" s="181"/>
      <c r="H62" s="181">
        <f>'将来負担比率（分子）の構造'!K$45</f>
        <v>1825</v>
      </c>
      <c r="I62" s="181"/>
      <c r="J62" s="181"/>
      <c r="K62" s="181">
        <f>'将来負担比率（分子）の構造'!L$45</f>
        <v>1737</v>
      </c>
      <c r="L62" s="181"/>
      <c r="M62" s="181"/>
      <c r="N62" s="181">
        <f>'将来負担比率（分子）の構造'!M$45</f>
        <v>1615</v>
      </c>
      <c r="O62" s="181"/>
      <c r="P62" s="181"/>
    </row>
    <row r="63" spans="1:16" x14ac:dyDescent="0.15">
      <c r="A63" s="181" t="s">
        <v>34</v>
      </c>
      <c r="B63" s="181">
        <f>'将来負担比率（分子）の構造'!I$44</f>
        <v>670</v>
      </c>
      <c r="C63" s="181"/>
      <c r="D63" s="181"/>
      <c r="E63" s="181">
        <f>'将来負担比率（分子）の構造'!J$44</f>
        <v>671</v>
      </c>
      <c r="F63" s="181"/>
      <c r="G63" s="181"/>
      <c r="H63" s="181">
        <f>'将来負担比率（分子）の構造'!K$44</f>
        <v>710</v>
      </c>
      <c r="I63" s="181"/>
      <c r="J63" s="181"/>
      <c r="K63" s="181">
        <f>'将来負担比率（分子）の構造'!L$44</f>
        <v>648</v>
      </c>
      <c r="L63" s="181"/>
      <c r="M63" s="181"/>
      <c r="N63" s="181">
        <f>'将来負担比率（分子）の構造'!M$44</f>
        <v>588</v>
      </c>
      <c r="O63" s="181"/>
      <c r="P63" s="181"/>
    </row>
    <row r="64" spans="1:16" x14ac:dyDescent="0.15">
      <c r="A64" s="181" t="s">
        <v>33</v>
      </c>
      <c r="B64" s="181">
        <f>'将来負担比率（分子）の構造'!I$43</f>
        <v>12608</v>
      </c>
      <c r="C64" s="181"/>
      <c r="D64" s="181"/>
      <c r="E64" s="181">
        <f>'将来負担比率（分子）の構造'!J$43</f>
        <v>12633</v>
      </c>
      <c r="F64" s="181"/>
      <c r="G64" s="181"/>
      <c r="H64" s="181">
        <f>'将来負担比率（分子）の構造'!K$43</f>
        <v>12410</v>
      </c>
      <c r="I64" s="181"/>
      <c r="J64" s="181"/>
      <c r="K64" s="181">
        <f>'将来負担比率（分子）の構造'!L$43</f>
        <v>12495</v>
      </c>
      <c r="L64" s="181"/>
      <c r="M64" s="181"/>
      <c r="N64" s="181">
        <f>'将来負担比率（分子）の構造'!M$43</f>
        <v>12712</v>
      </c>
      <c r="O64" s="181"/>
      <c r="P64" s="181"/>
    </row>
    <row r="65" spans="1:16" x14ac:dyDescent="0.15">
      <c r="A65" s="181" t="s">
        <v>32</v>
      </c>
      <c r="B65" s="181">
        <f>'将来負担比率（分子）の構造'!I$42</f>
        <v>3119</v>
      </c>
      <c r="C65" s="181"/>
      <c r="D65" s="181"/>
      <c r="E65" s="181">
        <f>'将来負担比率（分子）の構造'!J$42</f>
        <v>2982</v>
      </c>
      <c r="F65" s="181"/>
      <c r="G65" s="181"/>
      <c r="H65" s="181">
        <f>'将来負担比率（分子）の構造'!K$42</f>
        <v>2801</v>
      </c>
      <c r="I65" s="181"/>
      <c r="J65" s="181"/>
      <c r="K65" s="181">
        <f>'将来負担比率（分子）の構造'!L$42</f>
        <v>2649</v>
      </c>
      <c r="L65" s="181"/>
      <c r="M65" s="181"/>
      <c r="N65" s="181">
        <f>'将来負担比率（分子）の構造'!M$42</f>
        <v>2502</v>
      </c>
      <c r="O65" s="181"/>
      <c r="P65" s="181"/>
    </row>
    <row r="66" spans="1:16" x14ac:dyDescent="0.15">
      <c r="A66" s="181" t="s">
        <v>31</v>
      </c>
      <c r="B66" s="181">
        <f>'将来負担比率（分子）の構造'!I$41</f>
        <v>14052</v>
      </c>
      <c r="C66" s="181"/>
      <c r="D66" s="181"/>
      <c r="E66" s="181">
        <f>'将来負担比率（分子）の構造'!J$41</f>
        <v>14313</v>
      </c>
      <c r="F66" s="181"/>
      <c r="G66" s="181"/>
      <c r="H66" s="181">
        <f>'将来負担比率（分子）の構造'!K$41</f>
        <v>16101</v>
      </c>
      <c r="I66" s="181"/>
      <c r="J66" s="181"/>
      <c r="K66" s="181">
        <f>'将来負担比率（分子）の構造'!L$41</f>
        <v>18000</v>
      </c>
      <c r="L66" s="181"/>
      <c r="M66" s="181"/>
      <c r="N66" s="181">
        <f>'将来負担比率（分子）の構造'!M$41</f>
        <v>18656</v>
      </c>
      <c r="O66" s="181"/>
      <c r="P66" s="181"/>
    </row>
    <row r="67" spans="1:16" x14ac:dyDescent="0.15">
      <c r="A67" s="181" t="s">
        <v>75</v>
      </c>
      <c r="B67" s="181" t="e">
        <f>NA()</f>
        <v>#N/A</v>
      </c>
      <c r="C67" s="181">
        <f>IF(ISNUMBER('将来負担比率（分子）の構造'!I$53), IF('将来負担比率（分子）の構造'!I$53 &lt; 0, 0, '将来負担比率（分子）の構造'!I$53), NA())</f>
        <v>10937</v>
      </c>
      <c r="D67" s="181" t="e">
        <f>NA()</f>
        <v>#N/A</v>
      </c>
      <c r="E67" s="181" t="e">
        <f>NA()</f>
        <v>#N/A</v>
      </c>
      <c r="F67" s="181">
        <f>IF(ISNUMBER('将来負担比率（分子）の構造'!J$53), IF('将来負担比率（分子）の構造'!J$53 &lt; 0, 0, '将来負担比率（分子）の構造'!J$53), NA())</f>
        <v>11543</v>
      </c>
      <c r="G67" s="181" t="e">
        <f>NA()</f>
        <v>#N/A</v>
      </c>
      <c r="H67" s="181" t="e">
        <f>NA()</f>
        <v>#N/A</v>
      </c>
      <c r="I67" s="181">
        <f>IF(ISNUMBER('将来負担比率（分子）の構造'!K$53), IF('将来負担比率（分子）の構造'!K$53 &lt; 0, 0, '将来負担比率（分子）の構造'!K$53), NA())</f>
        <v>12271</v>
      </c>
      <c r="J67" s="181" t="e">
        <f>NA()</f>
        <v>#N/A</v>
      </c>
      <c r="K67" s="181" t="e">
        <f>NA()</f>
        <v>#N/A</v>
      </c>
      <c r="L67" s="181">
        <f>IF(ISNUMBER('将来負担比率（分子）の構造'!L$53), IF('将来負担比率（分子）の構造'!L$53 &lt; 0, 0, '将来負担比率（分子）の構造'!L$53), NA())</f>
        <v>13579</v>
      </c>
      <c r="M67" s="181" t="e">
        <f>NA()</f>
        <v>#N/A</v>
      </c>
      <c r="N67" s="181" t="e">
        <f>NA()</f>
        <v>#N/A</v>
      </c>
      <c r="O67" s="181">
        <f>IF(ISNUMBER('将来負担比率（分子）の構造'!M$53), IF('将来負担比率（分子）の構造'!M$53 &lt; 0, 0, '将来負担比率（分子）の構造'!M$53), NA())</f>
        <v>14367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602</v>
      </c>
      <c r="C72" s="185">
        <f>基金残高に係る経年分析!G55</f>
        <v>416</v>
      </c>
      <c r="D72" s="185">
        <f>基金残高に係る経年分析!H55</f>
        <v>513</v>
      </c>
    </row>
    <row r="73" spans="1:16" x14ac:dyDescent="0.15">
      <c r="A73" s="184" t="s">
        <v>78</v>
      </c>
      <c r="B73" s="185">
        <f>基金残高に係る経年分析!F56</f>
        <v>26</v>
      </c>
      <c r="C73" s="185">
        <f>基金残高に係る経年分析!G56</f>
        <v>26</v>
      </c>
      <c r="D73" s="185">
        <f>基金残高に係る経年分析!H56</f>
        <v>26</v>
      </c>
    </row>
    <row r="74" spans="1:16" x14ac:dyDescent="0.15">
      <c r="A74" s="184" t="s">
        <v>79</v>
      </c>
      <c r="B74" s="185">
        <f>基金残高に係る経年分析!F57</f>
        <v>419</v>
      </c>
      <c r="C74" s="185">
        <f>基金残高に係る経年分析!G57</f>
        <v>386</v>
      </c>
      <c r="D74" s="185">
        <f>基金残高に係る経年分析!H57</f>
        <v>242</v>
      </c>
    </row>
  </sheetData>
  <sheetProtection algorithmName="SHA-512" hashValue="YP97puflrThZkC4YoMwOACMq3vtuAh7VZZuxcGpoCnGyOAn/ksNkA4F34/zlWz66dUft6YJ5KK0+RUj5BdKEjg==" saltValue="UPzSOmatC/fGBdB/zk2I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211</v>
      </c>
      <c r="DI1" s="762"/>
      <c r="DJ1" s="762"/>
      <c r="DK1" s="762"/>
      <c r="DL1" s="762"/>
      <c r="DM1" s="762"/>
      <c r="DN1" s="763"/>
      <c r="DO1" s="226"/>
      <c r="DP1" s="761" t="s">
        <v>212</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214</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215</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216</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217</v>
      </c>
      <c r="S4" s="704"/>
      <c r="T4" s="704"/>
      <c r="U4" s="704"/>
      <c r="V4" s="704"/>
      <c r="W4" s="704"/>
      <c r="X4" s="704"/>
      <c r="Y4" s="705"/>
      <c r="Z4" s="703" t="s">
        <v>218</v>
      </c>
      <c r="AA4" s="704"/>
      <c r="AB4" s="704"/>
      <c r="AC4" s="705"/>
      <c r="AD4" s="703" t="s">
        <v>219</v>
      </c>
      <c r="AE4" s="704"/>
      <c r="AF4" s="704"/>
      <c r="AG4" s="704"/>
      <c r="AH4" s="704"/>
      <c r="AI4" s="704"/>
      <c r="AJ4" s="704"/>
      <c r="AK4" s="705"/>
      <c r="AL4" s="703" t="s">
        <v>218</v>
      </c>
      <c r="AM4" s="704"/>
      <c r="AN4" s="704"/>
      <c r="AO4" s="705"/>
      <c r="AP4" s="764" t="s">
        <v>220</v>
      </c>
      <c r="AQ4" s="764"/>
      <c r="AR4" s="764"/>
      <c r="AS4" s="764"/>
      <c r="AT4" s="764"/>
      <c r="AU4" s="764"/>
      <c r="AV4" s="764"/>
      <c r="AW4" s="764"/>
      <c r="AX4" s="764"/>
      <c r="AY4" s="764"/>
      <c r="AZ4" s="764"/>
      <c r="BA4" s="764"/>
      <c r="BB4" s="764"/>
      <c r="BC4" s="764"/>
      <c r="BD4" s="764"/>
      <c r="BE4" s="764"/>
      <c r="BF4" s="764"/>
      <c r="BG4" s="764" t="s">
        <v>221</v>
      </c>
      <c r="BH4" s="764"/>
      <c r="BI4" s="764"/>
      <c r="BJ4" s="764"/>
      <c r="BK4" s="764"/>
      <c r="BL4" s="764"/>
      <c r="BM4" s="764"/>
      <c r="BN4" s="764"/>
      <c r="BO4" s="764" t="s">
        <v>218</v>
      </c>
      <c r="BP4" s="764"/>
      <c r="BQ4" s="764"/>
      <c r="BR4" s="764"/>
      <c r="BS4" s="764" t="s">
        <v>222</v>
      </c>
      <c r="BT4" s="764"/>
      <c r="BU4" s="764"/>
      <c r="BV4" s="764"/>
      <c r="BW4" s="764"/>
      <c r="BX4" s="764"/>
      <c r="BY4" s="764"/>
      <c r="BZ4" s="764"/>
      <c r="CA4" s="764"/>
      <c r="CB4" s="764"/>
      <c r="CD4" s="746" t="s">
        <v>223</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224</v>
      </c>
      <c r="C5" s="711"/>
      <c r="D5" s="711"/>
      <c r="E5" s="711"/>
      <c r="F5" s="711"/>
      <c r="G5" s="711"/>
      <c r="H5" s="711"/>
      <c r="I5" s="711"/>
      <c r="J5" s="711"/>
      <c r="K5" s="711"/>
      <c r="L5" s="711"/>
      <c r="M5" s="711"/>
      <c r="N5" s="711"/>
      <c r="O5" s="711"/>
      <c r="P5" s="711"/>
      <c r="Q5" s="712"/>
      <c r="R5" s="697">
        <v>4616017</v>
      </c>
      <c r="S5" s="698"/>
      <c r="T5" s="698"/>
      <c r="U5" s="698"/>
      <c r="V5" s="698"/>
      <c r="W5" s="698"/>
      <c r="X5" s="698"/>
      <c r="Y5" s="741"/>
      <c r="Z5" s="759">
        <v>24.5</v>
      </c>
      <c r="AA5" s="759"/>
      <c r="AB5" s="759"/>
      <c r="AC5" s="759"/>
      <c r="AD5" s="760">
        <v>4616017</v>
      </c>
      <c r="AE5" s="760"/>
      <c r="AF5" s="760"/>
      <c r="AG5" s="760"/>
      <c r="AH5" s="760"/>
      <c r="AI5" s="760"/>
      <c r="AJ5" s="760"/>
      <c r="AK5" s="760"/>
      <c r="AL5" s="742">
        <v>54.4</v>
      </c>
      <c r="AM5" s="715"/>
      <c r="AN5" s="715"/>
      <c r="AO5" s="743"/>
      <c r="AP5" s="710" t="s">
        <v>225</v>
      </c>
      <c r="AQ5" s="711"/>
      <c r="AR5" s="711"/>
      <c r="AS5" s="711"/>
      <c r="AT5" s="711"/>
      <c r="AU5" s="711"/>
      <c r="AV5" s="711"/>
      <c r="AW5" s="711"/>
      <c r="AX5" s="711"/>
      <c r="AY5" s="711"/>
      <c r="AZ5" s="711"/>
      <c r="BA5" s="711"/>
      <c r="BB5" s="711"/>
      <c r="BC5" s="711"/>
      <c r="BD5" s="711"/>
      <c r="BE5" s="711"/>
      <c r="BF5" s="712"/>
      <c r="BG5" s="642">
        <v>4615355</v>
      </c>
      <c r="BH5" s="643"/>
      <c r="BI5" s="643"/>
      <c r="BJ5" s="643"/>
      <c r="BK5" s="643"/>
      <c r="BL5" s="643"/>
      <c r="BM5" s="643"/>
      <c r="BN5" s="644"/>
      <c r="BO5" s="675">
        <v>100</v>
      </c>
      <c r="BP5" s="675"/>
      <c r="BQ5" s="675"/>
      <c r="BR5" s="675"/>
      <c r="BS5" s="676">
        <v>310372</v>
      </c>
      <c r="BT5" s="676"/>
      <c r="BU5" s="676"/>
      <c r="BV5" s="676"/>
      <c r="BW5" s="676"/>
      <c r="BX5" s="676"/>
      <c r="BY5" s="676"/>
      <c r="BZ5" s="676"/>
      <c r="CA5" s="676"/>
      <c r="CB5" s="730"/>
      <c r="CD5" s="746" t="s">
        <v>220</v>
      </c>
      <c r="CE5" s="747"/>
      <c r="CF5" s="747"/>
      <c r="CG5" s="747"/>
      <c r="CH5" s="747"/>
      <c r="CI5" s="747"/>
      <c r="CJ5" s="747"/>
      <c r="CK5" s="747"/>
      <c r="CL5" s="747"/>
      <c r="CM5" s="747"/>
      <c r="CN5" s="747"/>
      <c r="CO5" s="747"/>
      <c r="CP5" s="747"/>
      <c r="CQ5" s="748"/>
      <c r="CR5" s="746" t="s">
        <v>226</v>
      </c>
      <c r="CS5" s="747"/>
      <c r="CT5" s="747"/>
      <c r="CU5" s="747"/>
      <c r="CV5" s="747"/>
      <c r="CW5" s="747"/>
      <c r="CX5" s="747"/>
      <c r="CY5" s="748"/>
      <c r="CZ5" s="746" t="s">
        <v>218</v>
      </c>
      <c r="DA5" s="747"/>
      <c r="DB5" s="747"/>
      <c r="DC5" s="748"/>
      <c r="DD5" s="746" t="s">
        <v>227</v>
      </c>
      <c r="DE5" s="747"/>
      <c r="DF5" s="747"/>
      <c r="DG5" s="747"/>
      <c r="DH5" s="747"/>
      <c r="DI5" s="747"/>
      <c r="DJ5" s="747"/>
      <c r="DK5" s="747"/>
      <c r="DL5" s="747"/>
      <c r="DM5" s="747"/>
      <c r="DN5" s="747"/>
      <c r="DO5" s="747"/>
      <c r="DP5" s="748"/>
      <c r="DQ5" s="746" t="s">
        <v>228</v>
      </c>
      <c r="DR5" s="747"/>
      <c r="DS5" s="747"/>
      <c r="DT5" s="747"/>
      <c r="DU5" s="747"/>
      <c r="DV5" s="747"/>
      <c r="DW5" s="747"/>
      <c r="DX5" s="747"/>
      <c r="DY5" s="747"/>
      <c r="DZ5" s="747"/>
      <c r="EA5" s="747"/>
      <c r="EB5" s="747"/>
      <c r="EC5" s="748"/>
    </row>
    <row r="6" spans="2:143" ht="11.25" customHeight="1" x14ac:dyDescent="0.15">
      <c r="B6" s="639" t="s">
        <v>229</v>
      </c>
      <c r="C6" s="640"/>
      <c r="D6" s="640"/>
      <c r="E6" s="640"/>
      <c r="F6" s="640"/>
      <c r="G6" s="640"/>
      <c r="H6" s="640"/>
      <c r="I6" s="640"/>
      <c r="J6" s="640"/>
      <c r="K6" s="640"/>
      <c r="L6" s="640"/>
      <c r="M6" s="640"/>
      <c r="N6" s="640"/>
      <c r="O6" s="640"/>
      <c r="P6" s="640"/>
      <c r="Q6" s="641"/>
      <c r="R6" s="642">
        <v>189768</v>
      </c>
      <c r="S6" s="643"/>
      <c r="T6" s="643"/>
      <c r="U6" s="643"/>
      <c r="V6" s="643"/>
      <c r="W6" s="643"/>
      <c r="X6" s="643"/>
      <c r="Y6" s="644"/>
      <c r="Z6" s="675">
        <v>1</v>
      </c>
      <c r="AA6" s="675"/>
      <c r="AB6" s="675"/>
      <c r="AC6" s="675"/>
      <c r="AD6" s="676">
        <v>189768</v>
      </c>
      <c r="AE6" s="676"/>
      <c r="AF6" s="676"/>
      <c r="AG6" s="676"/>
      <c r="AH6" s="676"/>
      <c r="AI6" s="676"/>
      <c r="AJ6" s="676"/>
      <c r="AK6" s="676"/>
      <c r="AL6" s="645">
        <v>2.2000000000000002</v>
      </c>
      <c r="AM6" s="646"/>
      <c r="AN6" s="646"/>
      <c r="AO6" s="677"/>
      <c r="AP6" s="639" t="s">
        <v>230</v>
      </c>
      <c r="AQ6" s="640"/>
      <c r="AR6" s="640"/>
      <c r="AS6" s="640"/>
      <c r="AT6" s="640"/>
      <c r="AU6" s="640"/>
      <c r="AV6" s="640"/>
      <c r="AW6" s="640"/>
      <c r="AX6" s="640"/>
      <c r="AY6" s="640"/>
      <c r="AZ6" s="640"/>
      <c r="BA6" s="640"/>
      <c r="BB6" s="640"/>
      <c r="BC6" s="640"/>
      <c r="BD6" s="640"/>
      <c r="BE6" s="640"/>
      <c r="BF6" s="641"/>
      <c r="BG6" s="642">
        <v>4615355</v>
      </c>
      <c r="BH6" s="643"/>
      <c r="BI6" s="643"/>
      <c r="BJ6" s="643"/>
      <c r="BK6" s="643"/>
      <c r="BL6" s="643"/>
      <c r="BM6" s="643"/>
      <c r="BN6" s="644"/>
      <c r="BO6" s="675">
        <v>100</v>
      </c>
      <c r="BP6" s="675"/>
      <c r="BQ6" s="675"/>
      <c r="BR6" s="675"/>
      <c r="BS6" s="676">
        <v>310372</v>
      </c>
      <c r="BT6" s="676"/>
      <c r="BU6" s="676"/>
      <c r="BV6" s="676"/>
      <c r="BW6" s="676"/>
      <c r="BX6" s="676"/>
      <c r="BY6" s="676"/>
      <c r="BZ6" s="676"/>
      <c r="CA6" s="676"/>
      <c r="CB6" s="730"/>
      <c r="CD6" s="700" t="s">
        <v>231</v>
      </c>
      <c r="CE6" s="701"/>
      <c r="CF6" s="701"/>
      <c r="CG6" s="701"/>
      <c r="CH6" s="701"/>
      <c r="CI6" s="701"/>
      <c r="CJ6" s="701"/>
      <c r="CK6" s="701"/>
      <c r="CL6" s="701"/>
      <c r="CM6" s="701"/>
      <c r="CN6" s="701"/>
      <c r="CO6" s="701"/>
      <c r="CP6" s="701"/>
      <c r="CQ6" s="702"/>
      <c r="CR6" s="642">
        <v>168900</v>
      </c>
      <c r="CS6" s="643"/>
      <c r="CT6" s="643"/>
      <c r="CU6" s="643"/>
      <c r="CV6" s="643"/>
      <c r="CW6" s="643"/>
      <c r="CX6" s="643"/>
      <c r="CY6" s="644"/>
      <c r="CZ6" s="742">
        <v>0.9</v>
      </c>
      <c r="DA6" s="715"/>
      <c r="DB6" s="715"/>
      <c r="DC6" s="745"/>
      <c r="DD6" s="648" t="s">
        <v>232</v>
      </c>
      <c r="DE6" s="643"/>
      <c r="DF6" s="643"/>
      <c r="DG6" s="643"/>
      <c r="DH6" s="643"/>
      <c r="DI6" s="643"/>
      <c r="DJ6" s="643"/>
      <c r="DK6" s="643"/>
      <c r="DL6" s="643"/>
      <c r="DM6" s="643"/>
      <c r="DN6" s="643"/>
      <c r="DO6" s="643"/>
      <c r="DP6" s="644"/>
      <c r="DQ6" s="648">
        <v>168398</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3948</v>
      </c>
      <c r="S7" s="643"/>
      <c r="T7" s="643"/>
      <c r="U7" s="643"/>
      <c r="V7" s="643"/>
      <c r="W7" s="643"/>
      <c r="X7" s="643"/>
      <c r="Y7" s="644"/>
      <c r="Z7" s="675">
        <v>0</v>
      </c>
      <c r="AA7" s="675"/>
      <c r="AB7" s="675"/>
      <c r="AC7" s="675"/>
      <c r="AD7" s="676">
        <v>3948</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1738452</v>
      </c>
      <c r="BH7" s="643"/>
      <c r="BI7" s="643"/>
      <c r="BJ7" s="643"/>
      <c r="BK7" s="643"/>
      <c r="BL7" s="643"/>
      <c r="BM7" s="643"/>
      <c r="BN7" s="644"/>
      <c r="BO7" s="675">
        <v>37.700000000000003</v>
      </c>
      <c r="BP7" s="675"/>
      <c r="BQ7" s="675"/>
      <c r="BR7" s="675"/>
      <c r="BS7" s="676">
        <v>60246</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4623627</v>
      </c>
      <c r="CS7" s="643"/>
      <c r="CT7" s="643"/>
      <c r="CU7" s="643"/>
      <c r="CV7" s="643"/>
      <c r="CW7" s="643"/>
      <c r="CX7" s="643"/>
      <c r="CY7" s="644"/>
      <c r="CZ7" s="675">
        <v>25.1</v>
      </c>
      <c r="DA7" s="675"/>
      <c r="DB7" s="675"/>
      <c r="DC7" s="675"/>
      <c r="DD7" s="648">
        <v>22762</v>
      </c>
      <c r="DE7" s="643"/>
      <c r="DF7" s="643"/>
      <c r="DG7" s="643"/>
      <c r="DH7" s="643"/>
      <c r="DI7" s="643"/>
      <c r="DJ7" s="643"/>
      <c r="DK7" s="643"/>
      <c r="DL7" s="643"/>
      <c r="DM7" s="643"/>
      <c r="DN7" s="643"/>
      <c r="DO7" s="643"/>
      <c r="DP7" s="644"/>
      <c r="DQ7" s="648">
        <v>1388546</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16826</v>
      </c>
      <c r="S8" s="643"/>
      <c r="T8" s="643"/>
      <c r="U8" s="643"/>
      <c r="V8" s="643"/>
      <c r="W8" s="643"/>
      <c r="X8" s="643"/>
      <c r="Y8" s="644"/>
      <c r="Z8" s="675">
        <v>0.1</v>
      </c>
      <c r="AA8" s="675"/>
      <c r="AB8" s="675"/>
      <c r="AC8" s="675"/>
      <c r="AD8" s="676">
        <v>16826</v>
      </c>
      <c r="AE8" s="676"/>
      <c r="AF8" s="676"/>
      <c r="AG8" s="676"/>
      <c r="AH8" s="676"/>
      <c r="AI8" s="676"/>
      <c r="AJ8" s="676"/>
      <c r="AK8" s="676"/>
      <c r="AL8" s="645">
        <v>0.2</v>
      </c>
      <c r="AM8" s="646"/>
      <c r="AN8" s="646"/>
      <c r="AO8" s="677"/>
      <c r="AP8" s="639" t="s">
        <v>237</v>
      </c>
      <c r="AQ8" s="640"/>
      <c r="AR8" s="640"/>
      <c r="AS8" s="640"/>
      <c r="AT8" s="640"/>
      <c r="AU8" s="640"/>
      <c r="AV8" s="640"/>
      <c r="AW8" s="640"/>
      <c r="AX8" s="640"/>
      <c r="AY8" s="640"/>
      <c r="AZ8" s="640"/>
      <c r="BA8" s="640"/>
      <c r="BB8" s="640"/>
      <c r="BC8" s="640"/>
      <c r="BD8" s="640"/>
      <c r="BE8" s="640"/>
      <c r="BF8" s="641"/>
      <c r="BG8" s="642">
        <v>58595</v>
      </c>
      <c r="BH8" s="643"/>
      <c r="BI8" s="643"/>
      <c r="BJ8" s="643"/>
      <c r="BK8" s="643"/>
      <c r="BL8" s="643"/>
      <c r="BM8" s="643"/>
      <c r="BN8" s="644"/>
      <c r="BO8" s="675">
        <v>1.3</v>
      </c>
      <c r="BP8" s="675"/>
      <c r="BQ8" s="675"/>
      <c r="BR8" s="675"/>
      <c r="BS8" s="648" t="s">
        <v>137</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4515614</v>
      </c>
      <c r="CS8" s="643"/>
      <c r="CT8" s="643"/>
      <c r="CU8" s="643"/>
      <c r="CV8" s="643"/>
      <c r="CW8" s="643"/>
      <c r="CX8" s="643"/>
      <c r="CY8" s="644"/>
      <c r="CZ8" s="675">
        <v>24.5</v>
      </c>
      <c r="DA8" s="675"/>
      <c r="DB8" s="675"/>
      <c r="DC8" s="675"/>
      <c r="DD8" s="648">
        <v>212342</v>
      </c>
      <c r="DE8" s="643"/>
      <c r="DF8" s="643"/>
      <c r="DG8" s="643"/>
      <c r="DH8" s="643"/>
      <c r="DI8" s="643"/>
      <c r="DJ8" s="643"/>
      <c r="DK8" s="643"/>
      <c r="DL8" s="643"/>
      <c r="DM8" s="643"/>
      <c r="DN8" s="643"/>
      <c r="DO8" s="643"/>
      <c r="DP8" s="644"/>
      <c r="DQ8" s="648">
        <v>2466758</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18916</v>
      </c>
      <c r="S9" s="643"/>
      <c r="T9" s="643"/>
      <c r="U9" s="643"/>
      <c r="V9" s="643"/>
      <c r="W9" s="643"/>
      <c r="X9" s="643"/>
      <c r="Y9" s="644"/>
      <c r="Z9" s="675">
        <v>0.1</v>
      </c>
      <c r="AA9" s="675"/>
      <c r="AB9" s="675"/>
      <c r="AC9" s="675"/>
      <c r="AD9" s="676">
        <v>18916</v>
      </c>
      <c r="AE9" s="676"/>
      <c r="AF9" s="676"/>
      <c r="AG9" s="676"/>
      <c r="AH9" s="676"/>
      <c r="AI9" s="676"/>
      <c r="AJ9" s="676"/>
      <c r="AK9" s="676"/>
      <c r="AL9" s="645">
        <v>0.2</v>
      </c>
      <c r="AM9" s="646"/>
      <c r="AN9" s="646"/>
      <c r="AO9" s="677"/>
      <c r="AP9" s="639" t="s">
        <v>240</v>
      </c>
      <c r="AQ9" s="640"/>
      <c r="AR9" s="640"/>
      <c r="AS9" s="640"/>
      <c r="AT9" s="640"/>
      <c r="AU9" s="640"/>
      <c r="AV9" s="640"/>
      <c r="AW9" s="640"/>
      <c r="AX9" s="640"/>
      <c r="AY9" s="640"/>
      <c r="AZ9" s="640"/>
      <c r="BA9" s="640"/>
      <c r="BB9" s="640"/>
      <c r="BC9" s="640"/>
      <c r="BD9" s="640"/>
      <c r="BE9" s="640"/>
      <c r="BF9" s="641"/>
      <c r="BG9" s="642">
        <v>1386083</v>
      </c>
      <c r="BH9" s="643"/>
      <c r="BI9" s="643"/>
      <c r="BJ9" s="643"/>
      <c r="BK9" s="643"/>
      <c r="BL9" s="643"/>
      <c r="BM9" s="643"/>
      <c r="BN9" s="644"/>
      <c r="BO9" s="675">
        <v>30</v>
      </c>
      <c r="BP9" s="675"/>
      <c r="BQ9" s="675"/>
      <c r="BR9" s="675"/>
      <c r="BS9" s="648" t="s">
        <v>137</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908696</v>
      </c>
      <c r="CS9" s="643"/>
      <c r="CT9" s="643"/>
      <c r="CU9" s="643"/>
      <c r="CV9" s="643"/>
      <c r="CW9" s="643"/>
      <c r="CX9" s="643"/>
      <c r="CY9" s="644"/>
      <c r="CZ9" s="675">
        <v>4.9000000000000004</v>
      </c>
      <c r="DA9" s="675"/>
      <c r="DB9" s="675"/>
      <c r="DC9" s="675"/>
      <c r="DD9" s="648">
        <v>46648</v>
      </c>
      <c r="DE9" s="643"/>
      <c r="DF9" s="643"/>
      <c r="DG9" s="643"/>
      <c r="DH9" s="643"/>
      <c r="DI9" s="643"/>
      <c r="DJ9" s="643"/>
      <c r="DK9" s="643"/>
      <c r="DL9" s="643"/>
      <c r="DM9" s="643"/>
      <c r="DN9" s="643"/>
      <c r="DO9" s="643"/>
      <c r="DP9" s="644"/>
      <c r="DQ9" s="648">
        <v>728334</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137</v>
      </c>
      <c r="AA10" s="675"/>
      <c r="AB10" s="675"/>
      <c r="AC10" s="675"/>
      <c r="AD10" s="676" t="s">
        <v>137</v>
      </c>
      <c r="AE10" s="676"/>
      <c r="AF10" s="676"/>
      <c r="AG10" s="676"/>
      <c r="AH10" s="676"/>
      <c r="AI10" s="676"/>
      <c r="AJ10" s="676"/>
      <c r="AK10" s="676"/>
      <c r="AL10" s="645" t="s">
        <v>232</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135821</v>
      </c>
      <c r="BH10" s="643"/>
      <c r="BI10" s="643"/>
      <c r="BJ10" s="643"/>
      <c r="BK10" s="643"/>
      <c r="BL10" s="643"/>
      <c r="BM10" s="643"/>
      <c r="BN10" s="644"/>
      <c r="BO10" s="675">
        <v>2.9</v>
      </c>
      <c r="BP10" s="675"/>
      <c r="BQ10" s="675"/>
      <c r="BR10" s="675"/>
      <c r="BS10" s="648">
        <v>22646</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v>22120</v>
      </c>
      <c r="CS10" s="643"/>
      <c r="CT10" s="643"/>
      <c r="CU10" s="643"/>
      <c r="CV10" s="643"/>
      <c r="CW10" s="643"/>
      <c r="CX10" s="643"/>
      <c r="CY10" s="644"/>
      <c r="CZ10" s="675">
        <v>0.1</v>
      </c>
      <c r="DA10" s="675"/>
      <c r="DB10" s="675"/>
      <c r="DC10" s="675"/>
      <c r="DD10" s="648" t="s">
        <v>137</v>
      </c>
      <c r="DE10" s="643"/>
      <c r="DF10" s="643"/>
      <c r="DG10" s="643"/>
      <c r="DH10" s="643"/>
      <c r="DI10" s="643"/>
      <c r="DJ10" s="643"/>
      <c r="DK10" s="643"/>
      <c r="DL10" s="643"/>
      <c r="DM10" s="643"/>
      <c r="DN10" s="643"/>
      <c r="DO10" s="643"/>
      <c r="DP10" s="644"/>
      <c r="DQ10" s="648">
        <v>7120</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684657</v>
      </c>
      <c r="S11" s="643"/>
      <c r="T11" s="643"/>
      <c r="U11" s="643"/>
      <c r="V11" s="643"/>
      <c r="W11" s="643"/>
      <c r="X11" s="643"/>
      <c r="Y11" s="644"/>
      <c r="Z11" s="645">
        <v>3.6</v>
      </c>
      <c r="AA11" s="646"/>
      <c r="AB11" s="646"/>
      <c r="AC11" s="647"/>
      <c r="AD11" s="648">
        <v>684657</v>
      </c>
      <c r="AE11" s="643"/>
      <c r="AF11" s="643"/>
      <c r="AG11" s="643"/>
      <c r="AH11" s="643"/>
      <c r="AI11" s="643"/>
      <c r="AJ11" s="643"/>
      <c r="AK11" s="644"/>
      <c r="AL11" s="645">
        <v>8.1</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157953</v>
      </c>
      <c r="BH11" s="643"/>
      <c r="BI11" s="643"/>
      <c r="BJ11" s="643"/>
      <c r="BK11" s="643"/>
      <c r="BL11" s="643"/>
      <c r="BM11" s="643"/>
      <c r="BN11" s="644"/>
      <c r="BO11" s="675">
        <v>3.4</v>
      </c>
      <c r="BP11" s="675"/>
      <c r="BQ11" s="675"/>
      <c r="BR11" s="675"/>
      <c r="BS11" s="648">
        <v>37600</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1423117</v>
      </c>
      <c r="CS11" s="643"/>
      <c r="CT11" s="643"/>
      <c r="CU11" s="643"/>
      <c r="CV11" s="643"/>
      <c r="CW11" s="643"/>
      <c r="CX11" s="643"/>
      <c r="CY11" s="644"/>
      <c r="CZ11" s="675">
        <v>7.7</v>
      </c>
      <c r="DA11" s="675"/>
      <c r="DB11" s="675"/>
      <c r="DC11" s="675"/>
      <c r="DD11" s="648">
        <v>873750</v>
      </c>
      <c r="DE11" s="643"/>
      <c r="DF11" s="643"/>
      <c r="DG11" s="643"/>
      <c r="DH11" s="643"/>
      <c r="DI11" s="643"/>
      <c r="DJ11" s="643"/>
      <c r="DK11" s="643"/>
      <c r="DL11" s="643"/>
      <c r="DM11" s="643"/>
      <c r="DN11" s="643"/>
      <c r="DO11" s="643"/>
      <c r="DP11" s="644"/>
      <c r="DQ11" s="648">
        <v>237366</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v>21694</v>
      </c>
      <c r="S12" s="643"/>
      <c r="T12" s="643"/>
      <c r="U12" s="643"/>
      <c r="V12" s="643"/>
      <c r="W12" s="643"/>
      <c r="X12" s="643"/>
      <c r="Y12" s="644"/>
      <c r="Z12" s="675">
        <v>0.1</v>
      </c>
      <c r="AA12" s="675"/>
      <c r="AB12" s="675"/>
      <c r="AC12" s="675"/>
      <c r="AD12" s="676">
        <v>21694</v>
      </c>
      <c r="AE12" s="676"/>
      <c r="AF12" s="676"/>
      <c r="AG12" s="676"/>
      <c r="AH12" s="676"/>
      <c r="AI12" s="676"/>
      <c r="AJ12" s="676"/>
      <c r="AK12" s="676"/>
      <c r="AL12" s="645">
        <v>0.3</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2600614</v>
      </c>
      <c r="BH12" s="643"/>
      <c r="BI12" s="643"/>
      <c r="BJ12" s="643"/>
      <c r="BK12" s="643"/>
      <c r="BL12" s="643"/>
      <c r="BM12" s="643"/>
      <c r="BN12" s="644"/>
      <c r="BO12" s="675">
        <v>56.3</v>
      </c>
      <c r="BP12" s="675"/>
      <c r="BQ12" s="675"/>
      <c r="BR12" s="675"/>
      <c r="BS12" s="648">
        <v>250126</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367358</v>
      </c>
      <c r="CS12" s="643"/>
      <c r="CT12" s="643"/>
      <c r="CU12" s="643"/>
      <c r="CV12" s="643"/>
      <c r="CW12" s="643"/>
      <c r="CX12" s="643"/>
      <c r="CY12" s="644"/>
      <c r="CZ12" s="675">
        <v>2</v>
      </c>
      <c r="DA12" s="675"/>
      <c r="DB12" s="675"/>
      <c r="DC12" s="675"/>
      <c r="DD12" s="648">
        <v>36574</v>
      </c>
      <c r="DE12" s="643"/>
      <c r="DF12" s="643"/>
      <c r="DG12" s="643"/>
      <c r="DH12" s="643"/>
      <c r="DI12" s="643"/>
      <c r="DJ12" s="643"/>
      <c r="DK12" s="643"/>
      <c r="DL12" s="643"/>
      <c r="DM12" s="643"/>
      <c r="DN12" s="643"/>
      <c r="DO12" s="643"/>
      <c r="DP12" s="644"/>
      <c r="DQ12" s="648">
        <v>239993</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232</v>
      </c>
      <c r="S13" s="643"/>
      <c r="T13" s="643"/>
      <c r="U13" s="643"/>
      <c r="V13" s="643"/>
      <c r="W13" s="643"/>
      <c r="X13" s="643"/>
      <c r="Y13" s="644"/>
      <c r="Z13" s="675" t="s">
        <v>137</v>
      </c>
      <c r="AA13" s="675"/>
      <c r="AB13" s="675"/>
      <c r="AC13" s="675"/>
      <c r="AD13" s="676" t="s">
        <v>232</v>
      </c>
      <c r="AE13" s="676"/>
      <c r="AF13" s="676"/>
      <c r="AG13" s="676"/>
      <c r="AH13" s="676"/>
      <c r="AI13" s="676"/>
      <c r="AJ13" s="676"/>
      <c r="AK13" s="676"/>
      <c r="AL13" s="645" t="s">
        <v>232</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2592356</v>
      </c>
      <c r="BH13" s="643"/>
      <c r="BI13" s="643"/>
      <c r="BJ13" s="643"/>
      <c r="BK13" s="643"/>
      <c r="BL13" s="643"/>
      <c r="BM13" s="643"/>
      <c r="BN13" s="644"/>
      <c r="BO13" s="675">
        <v>56.2</v>
      </c>
      <c r="BP13" s="675"/>
      <c r="BQ13" s="675"/>
      <c r="BR13" s="675"/>
      <c r="BS13" s="648">
        <v>250126</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1994576</v>
      </c>
      <c r="CS13" s="643"/>
      <c r="CT13" s="643"/>
      <c r="CU13" s="643"/>
      <c r="CV13" s="643"/>
      <c r="CW13" s="643"/>
      <c r="CX13" s="643"/>
      <c r="CY13" s="644"/>
      <c r="CZ13" s="675">
        <v>10.8</v>
      </c>
      <c r="DA13" s="675"/>
      <c r="DB13" s="675"/>
      <c r="DC13" s="675"/>
      <c r="DD13" s="648">
        <v>629599</v>
      </c>
      <c r="DE13" s="643"/>
      <c r="DF13" s="643"/>
      <c r="DG13" s="643"/>
      <c r="DH13" s="643"/>
      <c r="DI13" s="643"/>
      <c r="DJ13" s="643"/>
      <c r="DK13" s="643"/>
      <c r="DL13" s="643"/>
      <c r="DM13" s="643"/>
      <c r="DN13" s="643"/>
      <c r="DO13" s="643"/>
      <c r="DP13" s="644"/>
      <c r="DQ13" s="648">
        <v>1352215</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232</v>
      </c>
      <c r="S14" s="643"/>
      <c r="T14" s="643"/>
      <c r="U14" s="643"/>
      <c r="V14" s="643"/>
      <c r="W14" s="643"/>
      <c r="X14" s="643"/>
      <c r="Y14" s="644"/>
      <c r="Z14" s="675" t="s">
        <v>136</v>
      </c>
      <c r="AA14" s="675"/>
      <c r="AB14" s="675"/>
      <c r="AC14" s="675"/>
      <c r="AD14" s="676" t="s">
        <v>232</v>
      </c>
      <c r="AE14" s="676"/>
      <c r="AF14" s="676"/>
      <c r="AG14" s="676"/>
      <c r="AH14" s="676"/>
      <c r="AI14" s="676"/>
      <c r="AJ14" s="676"/>
      <c r="AK14" s="676"/>
      <c r="AL14" s="645" t="s">
        <v>232</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105436</v>
      </c>
      <c r="BH14" s="643"/>
      <c r="BI14" s="643"/>
      <c r="BJ14" s="643"/>
      <c r="BK14" s="643"/>
      <c r="BL14" s="643"/>
      <c r="BM14" s="643"/>
      <c r="BN14" s="644"/>
      <c r="BO14" s="675">
        <v>2.2999999999999998</v>
      </c>
      <c r="BP14" s="675"/>
      <c r="BQ14" s="675"/>
      <c r="BR14" s="675"/>
      <c r="BS14" s="648" t="s">
        <v>232</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593729</v>
      </c>
      <c r="CS14" s="643"/>
      <c r="CT14" s="643"/>
      <c r="CU14" s="643"/>
      <c r="CV14" s="643"/>
      <c r="CW14" s="643"/>
      <c r="CX14" s="643"/>
      <c r="CY14" s="644"/>
      <c r="CZ14" s="675">
        <v>3.2</v>
      </c>
      <c r="DA14" s="675"/>
      <c r="DB14" s="675"/>
      <c r="DC14" s="675"/>
      <c r="DD14" s="648">
        <v>62031</v>
      </c>
      <c r="DE14" s="643"/>
      <c r="DF14" s="643"/>
      <c r="DG14" s="643"/>
      <c r="DH14" s="643"/>
      <c r="DI14" s="643"/>
      <c r="DJ14" s="643"/>
      <c r="DK14" s="643"/>
      <c r="DL14" s="643"/>
      <c r="DM14" s="643"/>
      <c r="DN14" s="643"/>
      <c r="DO14" s="643"/>
      <c r="DP14" s="644"/>
      <c r="DQ14" s="648">
        <v>518692</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232</v>
      </c>
      <c r="S15" s="643"/>
      <c r="T15" s="643"/>
      <c r="U15" s="643"/>
      <c r="V15" s="643"/>
      <c r="W15" s="643"/>
      <c r="X15" s="643"/>
      <c r="Y15" s="644"/>
      <c r="Z15" s="675" t="s">
        <v>137</v>
      </c>
      <c r="AA15" s="675"/>
      <c r="AB15" s="675"/>
      <c r="AC15" s="675"/>
      <c r="AD15" s="676" t="s">
        <v>137</v>
      </c>
      <c r="AE15" s="676"/>
      <c r="AF15" s="676"/>
      <c r="AG15" s="676"/>
      <c r="AH15" s="676"/>
      <c r="AI15" s="676"/>
      <c r="AJ15" s="676"/>
      <c r="AK15" s="676"/>
      <c r="AL15" s="645" t="s">
        <v>137</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170772</v>
      </c>
      <c r="BH15" s="643"/>
      <c r="BI15" s="643"/>
      <c r="BJ15" s="643"/>
      <c r="BK15" s="643"/>
      <c r="BL15" s="643"/>
      <c r="BM15" s="643"/>
      <c r="BN15" s="644"/>
      <c r="BO15" s="675">
        <v>3.7</v>
      </c>
      <c r="BP15" s="675"/>
      <c r="BQ15" s="675"/>
      <c r="BR15" s="675"/>
      <c r="BS15" s="648" t="s">
        <v>137</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2387566</v>
      </c>
      <c r="CS15" s="643"/>
      <c r="CT15" s="643"/>
      <c r="CU15" s="643"/>
      <c r="CV15" s="643"/>
      <c r="CW15" s="643"/>
      <c r="CX15" s="643"/>
      <c r="CY15" s="644"/>
      <c r="CZ15" s="675">
        <v>12.9</v>
      </c>
      <c r="DA15" s="675"/>
      <c r="DB15" s="675"/>
      <c r="DC15" s="675"/>
      <c r="DD15" s="648">
        <v>1227218</v>
      </c>
      <c r="DE15" s="643"/>
      <c r="DF15" s="643"/>
      <c r="DG15" s="643"/>
      <c r="DH15" s="643"/>
      <c r="DI15" s="643"/>
      <c r="DJ15" s="643"/>
      <c r="DK15" s="643"/>
      <c r="DL15" s="643"/>
      <c r="DM15" s="643"/>
      <c r="DN15" s="643"/>
      <c r="DO15" s="643"/>
      <c r="DP15" s="644"/>
      <c r="DQ15" s="648">
        <v>1279535</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14993</v>
      </c>
      <c r="S16" s="643"/>
      <c r="T16" s="643"/>
      <c r="U16" s="643"/>
      <c r="V16" s="643"/>
      <c r="W16" s="643"/>
      <c r="X16" s="643"/>
      <c r="Y16" s="644"/>
      <c r="Z16" s="675">
        <v>0.1</v>
      </c>
      <c r="AA16" s="675"/>
      <c r="AB16" s="675"/>
      <c r="AC16" s="675"/>
      <c r="AD16" s="676">
        <v>14993</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v>81</v>
      </c>
      <c r="BH16" s="643"/>
      <c r="BI16" s="643"/>
      <c r="BJ16" s="643"/>
      <c r="BK16" s="643"/>
      <c r="BL16" s="643"/>
      <c r="BM16" s="643"/>
      <c r="BN16" s="644"/>
      <c r="BO16" s="675">
        <v>0</v>
      </c>
      <c r="BP16" s="675"/>
      <c r="BQ16" s="675"/>
      <c r="BR16" s="675"/>
      <c r="BS16" s="648" t="s">
        <v>137</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28403</v>
      </c>
      <c r="CS16" s="643"/>
      <c r="CT16" s="643"/>
      <c r="CU16" s="643"/>
      <c r="CV16" s="643"/>
      <c r="CW16" s="643"/>
      <c r="CX16" s="643"/>
      <c r="CY16" s="644"/>
      <c r="CZ16" s="675">
        <v>0.2</v>
      </c>
      <c r="DA16" s="675"/>
      <c r="DB16" s="675"/>
      <c r="DC16" s="675"/>
      <c r="DD16" s="648" t="s">
        <v>136</v>
      </c>
      <c r="DE16" s="643"/>
      <c r="DF16" s="643"/>
      <c r="DG16" s="643"/>
      <c r="DH16" s="643"/>
      <c r="DI16" s="643"/>
      <c r="DJ16" s="643"/>
      <c r="DK16" s="643"/>
      <c r="DL16" s="643"/>
      <c r="DM16" s="643"/>
      <c r="DN16" s="643"/>
      <c r="DO16" s="643"/>
      <c r="DP16" s="644"/>
      <c r="DQ16" s="648">
        <v>3874</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22138</v>
      </c>
      <c r="S17" s="643"/>
      <c r="T17" s="643"/>
      <c r="U17" s="643"/>
      <c r="V17" s="643"/>
      <c r="W17" s="643"/>
      <c r="X17" s="643"/>
      <c r="Y17" s="644"/>
      <c r="Z17" s="675">
        <v>0.1</v>
      </c>
      <c r="AA17" s="675"/>
      <c r="AB17" s="675"/>
      <c r="AC17" s="675"/>
      <c r="AD17" s="676">
        <v>22138</v>
      </c>
      <c r="AE17" s="676"/>
      <c r="AF17" s="676"/>
      <c r="AG17" s="676"/>
      <c r="AH17" s="676"/>
      <c r="AI17" s="676"/>
      <c r="AJ17" s="676"/>
      <c r="AK17" s="676"/>
      <c r="AL17" s="645">
        <v>0.3</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232</v>
      </c>
      <c r="BP17" s="675"/>
      <c r="BQ17" s="675"/>
      <c r="BR17" s="675"/>
      <c r="BS17" s="648" t="s">
        <v>232</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1412084</v>
      </c>
      <c r="CS17" s="643"/>
      <c r="CT17" s="643"/>
      <c r="CU17" s="643"/>
      <c r="CV17" s="643"/>
      <c r="CW17" s="643"/>
      <c r="CX17" s="643"/>
      <c r="CY17" s="644"/>
      <c r="CZ17" s="675">
        <v>7.7</v>
      </c>
      <c r="DA17" s="675"/>
      <c r="DB17" s="675"/>
      <c r="DC17" s="675"/>
      <c r="DD17" s="648" t="s">
        <v>137</v>
      </c>
      <c r="DE17" s="643"/>
      <c r="DF17" s="643"/>
      <c r="DG17" s="643"/>
      <c r="DH17" s="643"/>
      <c r="DI17" s="643"/>
      <c r="DJ17" s="643"/>
      <c r="DK17" s="643"/>
      <c r="DL17" s="643"/>
      <c r="DM17" s="643"/>
      <c r="DN17" s="643"/>
      <c r="DO17" s="643"/>
      <c r="DP17" s="644"/>
      <c r="DQ17" s="648">
        <v>1378544</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24740</v>
      </c>
      <c r="S18" s="643"/>
      <c r="T18" s="643"/>
      <c r="U18" s="643"/>
      <c r="V18" s="643"/>
      <c r="W18" s="643"/>
      <c r="X18" s="643"/>
      <c r="Y18" s="644"/>
      <c r="Z18" s="675">
        <v>0.1</v>
      </c>
      <c r="AA18" s="675"/>
      <c r="AB18" s="675"/>
      <c r="AC18" s="675"/>
      <c r="AD18" s="676">
        <v>24740</v>
      </c>
      <c r="AE18" s="676"/>
      <c r="AF18" s="676"/>
      <c r="AG18" s="676"/>
      <c r="AH18" s="676"/>
      <c r="AI18" s="676"/>
      <c r="AJ18" s="676"/>
      <c r="AK18" s="676"/>
      <c r="AL18" s="645">
        <v>0.3</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137</v>
      </c>
      <c r="BH18" s="643"/>
      <c r="BI18" s="643"/>
      <c r="BJ18" s="643"/>
      <c r="BK18" s="643"/>
      <c r="BL18" s="643"/>
      <c r="BM18" s="643"/>
      <c r="BN18" s="644"/>
      <c r="BO18" s="675" t="s">
        <v>137</v>
      </c>
      <c r="BP18" s="675"/>
      <c r="BQ18" s="675"/>
      <c r="BR18" s="675"/>
      <c r="BS18" s="648" t="s">
        <v>232</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232</v>
      </c>
      <c r="CS18" s="643"/>
      <c r="CT18" s="643"/>
      <c r="CU18" s="643"/>
      <c r="CV18" s="643"/>
      <c r="CW18" s="643"/>
      <c r="CX18" s="643"/>
      <c r="CY18" s="644"/>
      <c r="CZ18" s="675" t="s">
        <v>232</v>
      </c>
      <c r="DA18" s="675"/>
      <c r="DB18" s="675"/>
      <c r="DC18" s="675"/>
      <c r="DD18" s="648" t="s">
        <v>232</v>
      </c>
      <c r="DE18" s="643"/>
      <c r="DF18" s="643"/>
      <c r="DG18" s="643"/>
      <c r="DH18" s="643"/>
      <c r="DI18" s="643"/>
      <c r="DJ18" s="643"/>
      <c r="DK18" s="643"/>
      <c r="DL18" s="643"/>
      <c r="DM18" s="643"/>
      <c r="DN18" s="643"/>
      <c r="DO18" s="643"/>
      <c r="DP18" s="644"/>
      <c r="DQ18" s="648" t="s">
        <v>232</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18691</v>
      </c>
      <c r="S19" s="643"/>
      <c r="T19" s="643"/>
      <c r="U19" s="643"/>
      <c r="V19" s="643"/>
      <c r="W19" s="643"/>
      <c r="X19" s="643"/>
      <c r="Y19" s="644"/>
      <c r="Z19" s="675">
        <v>0.1</v>
      </c>
      <c r="AA19" s="675"/>
      <c r="AB19" s="675"/>
      <c r="AC19" s="675"/>
      <c r="AD19" s="676">
        <v>18691</v>
      </c>
      <c r="AE19" s="676"/>
      <c r="AF19" s="676"/>
      <c r="AG19" s="676"/>
      <c r="AH19" s="676"/>
      <c r="AI19" s="676"/>
      <c r="AJ19" s="676"/>
      <c r="AK19" s="676"/>
      <c r="AL19" s="645">
        <v>0.2</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662</v>
      </c>
      <c r="BH19" s="643"/>
      <c r="BI19" s="643"/>
      <c r="BJ19" s="643"/>
      <c r="BK19" s="643"/>
      <c r="BL19" s="643"/>
      <c r="BM19" s="643"/>
      <c r="BN19" s="644"/>
      <c r="BO19" s="675">
        <v>0</v>
      </c>
      <c r="BP19" s="675"/>
      <c r="BQ19" s="675"/>
      <c r="BR19" s="675"/>
      <c r="BS19" s="648" t="s">
        <v>137</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232</v>
      </c>
      <c r="CS19" s="643"/>
      <c r="CT19" s="643"/>
      <c r="CU19" s="643"/>
      <c r="CV19" s="643"/>
      <c r="CW19" s="643"/>
      <c r="CX19" s="643"/>
      <c r="CY19" s="644"/>
      <c r="CZ19" s="675" t="s">
        <v>137</v>
      </c>
      <c r="DA19" s="675"/>
      <c r="DB19" s="675"/>
      <c r="DC19" s="675"/>
      <c r="DD19" s="648" t="s">
        <v>137</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5212</v>
      </c>
      <c r="S20" s="643"/>
      <c r="T20" s="643"/>
      <c r="U20" s="643"/>
      <c r="V20" s="643"/>
      <c r="W20" s="643"/>
      <c r="X20" s="643"/>
      <c r="Y20" s="644"/>
      <c r="Z20" s="675">
        <v>0</v>
      </c>
      <c r="AA20" s="675"/>
      <c r="AB20" s="675"/>
      <c r="AC20" s="675"/>
      <c r="AD20" s="676">
        <v>5212</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662</v>
      </c>
      <c r="BH20" s="643"/>
      <c r="BI20" s="643"/>
      <c r="BJ20" s="643"/>
      <c r="BK20" s="643"/>
      <c r="BL20" s="643"/>
      <c r="BM20" s="643"/>
      <c r="BN20" s="644"/>
      <c r="BO20" s="675">
        <v>0</v>
      </c>
      <c r="BP20" s="675"/>
      <c r="BQ20" s="675"/>
      <c r="BR20" s="675"/>
      <c r="BS20" s="648" t="s">
        <v>232</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18445790</v>
      </c>
      <c r="CS20" s="643"/>
      <c r="CT20" s="643"/>
      <c r="CU20" s="643"/>
      <c r="CV20" s="643"/>
      <c r="CW20" s="643"/>
      <c r="CX20" s="643"/>
      <c r="CY20" s="644"/>
      <c r="CZ20" s="675">
        <v>100</v>
      </c>
      <c r="DA20" s="675"/>
      <c r="DB20" s="675"/>
      <c r="DC20" s="675"/>
      <c r="DD20" s="648">
        <v>3110924</v>
      </c>
      <c r="DE20" s="643"/>
      <c r="DF20" s="643"/>
      <c r="DG20" s="643"/>
      <c r="DH20" s="643"/>
      <c r="DI20" s="643"/>
      <c r="DJ20" s="643"/>
      <c r="DK20" s="643"/>
      <c r="DL20" s="643"/>
      <c r="DM20" s="643"/>
      <c r="DN20" s="643"/>
      <c r="DO20" s="643"/>
      <c r="DP20" s="644"/>
      <c r="DQ20" s="648">
        <v>9769375</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837</v>
      </c>
      <c r="S21" s="643"/>
      <c r="T21" s="643"/>
      <c r="U21" s="643"/>
      <c r="V21" s="643"/>
      <c r="W21" s="643"/>
      <c r="X21" s="643"/>
      <c r="Y21" s="644"/>
      <c r="Z21" s="675">
        <v>0</v>
      </c>
      <c r="AA21" s="675"/>
      <c r="AB21" s="675"/>
      <c r="AC21" s="675"/>
      <c r="AD21" s="676">
        <v>837</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662</v>
      </c>
      <c r="BH21" s="643"/>
      <c r="BI21" s="643"/>
      <c r="BJ21" s="643"/>
      <c r="BK21" s="643"/>
      <c r="BL21" s="643"/>
      <c r="BM21" s="643"/>
      <c r="BN21" s="644"/>
      <c r="BO21" s="675">
        <v>0</v>
      </c>
      <c r="BP21" s="675"/>
      <c r="BQ21" s="675"/>
      <c r="BR21" s="675"/>
      <c r="BS21" s="648" t="s">
        <v>137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3605861</v>
      </c>
      <c r="S22" s="643"/>
      <c r="T22" s="643"/>
      <c r="U22" s="643"/>
      <c r="V22" s="643"/>
      <c r="W22" s="643"/>
      <c r="X22" s="643"/>
      <c r="Y22" s="644"/>
      <c r="Z22" s="675">
        <v>19.2</v>
      </c>
      <c r="AA22" s="675"/>
      <c r="AB22" s="675"/>
      <c r="AC22" s="675"/>
      <c r="AD22" s="676">
        <v>2861710</v>
      </c>
      <c r="AE22" s="676"/>
      <c r="AF22" s="676"/>
      <c r="AG22" s="676"/>
      <c r="AH22" s="676"/>
      <c r="AI22" s="676"/>
      <c r="AJ22" s="676"/>
      <c r="AK22" s="676"/>
      <c r="AL22" s="645">
        <v>33.700000000000003</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232</v>
      </c>
      <c r="BH22" s="643"/>
      <c r="BI22" s="643"/>
      <c r="BJ22" s="643"/>
      <c r="BK22" s="643"/>
      <c r="BL22" s="643"/>
      <c r="BM22" s="643"/>
      <c r="BN22" s="644"/>
      <c r="BO22" s="675" t="s">
        <v>232</v>
      </c>
      <c r="BP22" s="675"/>
      <c r="BQ22" s="675"/>
      <c r="BR22" s="675"/>
      <c r="BS22" s="648" t="s">
        <v>137</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2861710</v>
      </c>
      <c r="S23" s="643"/>
      <c r="T23" s="643"/>
      <c r="U23" s="643"/>
      <c r="V23" s="643"/>
      <c r="W23" s="643"/>
      <c r="X23" s="643"/>
      <c r="Y23" s="644"/>
      <c r="Z23" s="675">
        <v>15.2</v>
      </c>
      <c r="AA23" s="675"/>
      <c r="AB23" s="675"/>
      <c r="AC23" s="675"/>
      <c r="AD23" s="676">
        <v>2861710</v>
      </c>
      <c r="AE23" s="676"/>
      <c r="AF23" s="676"/>
      <c r="AG23" s="676"/>
      <c r="AH23" s="676"/>
      <c r="AI23" s="676"/>
      <c r="AJ23" s="676"/>
      <c r="AK23" s="676"/>
      <c r="AL23" s="645">
        <v>33.700000000000003</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137</v>
      </c>
      <c r="BH23" s="643"/>
      <c r="BI23" s="643"/>
      <c r="BJ23" s="643"/>
      <c r="BK23" s="643"/>
      <c r="BL23" s="643"/>
      <c r="BM23" s="643"/>
      <c r="BN23" s="644"/>
      <c r="BO23" s="675" t="s">
        <v>137</v>
      </c>
      <c r="BP23" s="675"/>
      <c r="BQ23" s="675"/>
      <c r="BR23" s="675"/>
      <c r="BS23" s="648" t="s">
        <v>232</v>
      </c>
      <c r="BT23" s="643"/>
      <c r="BU23" s="643"/>
      <c r="BV23" s="643"/>
      <c r="BW23" s="643"/>
      <c r="BX23" s="643"/>
      <c r="BY23" s="643"/>
      <c r="BZ23" s="643"/>
      <c r="CA23" s="643"/>
      <c r="CB23" s="688"/>
      <c r="CD23" s="746" t="s">
        <v>220</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744151</v>
      </c>
      <c r="S24" s="643"/>
      <c r="T24" s="643"/>
      <c r="U24" s="643"/>
      <c r="V24" s="643"/>
      <c r="W24" s="643"/>
      <c r="X24" s="643"/>
      <c r="Y24" s="644"/>
      <c r="Z24" s="675">
        <v>4</v>
      </c>
      <c r="AA24" s="675"/>
      <c r="AB24" s="675"/>
      <c r="AC24" s="675"/>
      <c r="AD24" s="676" t="s">
        <v>232</v>
      </c>
      <c r="AE24" s="676"/>
      <c r="AF24" s="676"/>
      <c r="AG24" s="676"/>
      <c r="AH24" s="676"/>
      <c r="AI24" s="676"/>
      <c r="AJ24" s="676"/>
      <c r="AK24" s="676"/>
      <c r="AL24" s="645" t="s">
        <v>136</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137</v>
      </c>
      <c r="BH24" s="643"/>
      <c r="BI24" s="643"/>
      <c r="BJ24" s="643"/>
      <c r="BK24" s="643"/>
      <c r="BL24" s="643"/>
      <c r="BM24" s="643"/>
      <c r="BN24" s="644"/>
      <c r="BO24" s="675" t="s">
        <v>232</v>
      </c>
      <c r="BP24" s="675"/>
      <c r="BQ24" s="675"/>
      <c r="BR24" s="675"/>
      <c r="BS24" s="648" t="s">
        <v>137</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5553893</v>
      </c>
      <c r="CS24" s="698"/>
      <c r="CT24" s="698"/>
      <c r="CU24" s="698"/>
      <c r="CV24" s="698"/>
      <c r="CW24" s="698"/>
      <c r="CX24" s="698"/>
      <c r="CY24" s="741"/>
      <c r="CZ24" s="742">
        <v>30.1</v>
      </c>
      <c r="DA24" s="715"/>
      <c r="DB24" s="715"/>
      <c r="DC24" s="745"/>
      <c r="DD24" s="740">
        <v>3880223</v>
      </c>
      <c r="DE24" s="698"/>
      <c r="DF24" s="698"/>
      <c r="DG24" s="698"/>
      <c r="DH24" s="698"/>
      <c r="DI24" s="698"/>
      <c r="DJ24" s="698"/>
      <c r="DK24" s="741"/>
      <c r="DL24" s="740">
        <v>3656520</v>
      </c>
      <c r="DM24" s="698"/>
      <c r="DN24" s="698"/>
      <c r="DO24" s="698"/>
      <c r="DP24" s="698"/>
      <c r="DQ24" s="698"/>
      <c r="DR24" s="698"/>
      <c r="DS24" s="698"/>
      <c r="DT24" s="698"/>
      <c r="DU24" s="698"/>
      <c r="DV24" s="741"/>
      <c r="DW24" s="742">
        <v>40.9</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232</v>
      </c>
      <c r="AA25" s="675"/>
      <c r="AB25" s="675"/>
      <c r="AC25" s="675"/>
      <c r="AD25" s="676" t="s">
        <v>136</v>
      </c>
      <c r="AE25" s="676"/>
      <c r="AF25" s="676"/>
      <c r="AG25" s="676"/>
      <c r="AH25" s="676"/>
      <c r="AI25" s="676"/>
      <c r="AJ25" s="676"/>
      <c r="AK25" s="676"/>
      <c r="AL25" s="645" t="s">
        <v>137</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232</v>
      </c>
      <c r="BH25" s="643"/>
      <c r="BI25" s="643"/>
      <c r="BJ25" s="643"/>
      <c r="BK25" s="643"/>
      <c r="BL25" s="643"/>
      <c r="BM25" s="643"/>
      <c r="BN25" s="644"/>
      <c r="BO25" s="675" t="s">
        <v>232</v>
      </c>
      <c r="BP25" s="675"/>
      <c r="BQ25" s="675"/>
      <c r="BR25" s="675"/>
      <c r="BS25" s="648" t="s">
        <v>137</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2206746</v>
      </c>
      <c r="CS25" s="661"/>
      <c r="CT25" s="661"/>
      <c r="CU25" s="661"/>
      <c r="CV25" s="661"/>
      <c r="CW25" s="661"/>
      <c r="CX25" s="661"/>
      <c r="CY25" s="662"/>
      <c r="CZ25" s="645">
        <v>12</v>
      </c>
      <c r="DA25" s="663"/>
      <c r="DB25" s="663"/>
      <c r="DC25" s="664"/>
      <c r="DD25" s="648">
        <v>1971431</v>
      </c>
      <c r="DE25" s="661"/>
      <c r="DF25" s="661"/>
      <c r="DG25" s="661"/>
      <c r="DH25" s="661"/>
      <c r="DI25" s="661"/>
      <c r="DJ25" s="661"/>
      <c r="DK25" s="662"/>
      <c r="DL25" s="648">
        <v>1766131</v>
      </c>
      <c r="DM25" s="661"/>
      <c r="DN25" s="661"/>
      <c r="DO25" s="661"/>
      <c r="DP25" s="661"/>
      <c r="DQ25" s="661"/>
      <c r="DR25" s="661"/>
      <c r="DS25" s="661"/>
      <c r="DT25" s="661"/>
      <c r="DU25" s="661"/>
      <c r="DV25" s="662"/>
      <c r="DW25" s="645">
        <v>19.7</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9219558</v>
      </c>
      <c r="S26" s="643"/>
      <c r="T26" s="643"/>
      <c r="U26" s="643"/>
      <c r="V26" s="643"/>
      <c r="W26" s="643"/>
      <c r="X26" s="643"/>
      <c r="Y26" s="644"/>
      <c r="Z26" s="675">
        <v>49</v>
      </c>
      <c r="AA26" s="675"/>
      <c r="AB26" s="675"/>
      <c r="AC26" s="675"/>
      <c r="AD26" s="676">
        <v>8475407</v>
      </c>
      <c r="AE26" s="676"/>
      <c r="AF26" s="676"/>
      <c r="AG26" s="676"/>
      <c r="AH26" s="676"/>
      <c r="AI26" s="676"/>
      <c r="AJ26" s="676"/>
      <c r="AK26" s="676"/>
      <c r="AL26" s="645">
        <v>99.8</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137</v>
      </c>
      <c r="BP26" s="675"/>
      <c r="BQ26" s="675"/>
      <c r="BR26" s="675"/>
      <c r="BS26" s="648" t="s">
        <v>137</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1378472</v>
      </c>
      <c r="CS26" s="643"/>
      <c r="CT26" s="643"/>
      <c r="CU26" s="643"/>
      <c r="CV26" s="643"/>
      <c r="CW26" s="643"/>
      <c r="CX26" s="643"/>
      <c r="CY26" s="644"/>
      <c r="CZ26" s="645">
        <v>7.5</v>
      </c>
      <c r="DA26" s="663"/>
      <c r="DB26" s="663"/>
      <c r="DC26" s="664"/>
      <c r="DD26" s="648">
        <v>1180264</v>
      </c>
      <c r="DE26" s="643"/>
      <c r="DF26" s="643"/>
      <c r="DG26" s="643"/>
      <c r="DH26" s="643"/>
      <c r="DI26" s="643"/>
      <c r="DJ26" s="643"/>
      <c r="DK26" s="644"/>
      <c r="DL26" s="648" t="s">
        <v>232</v>
      </c>
      <c r="DM26" s="643"/>
      <c r="DN26" s="643"/>
      <c r="DO26" s="643"/>
      <c r="DP26" s="643"/>
      <c r="DQ26" s="643"/>
      <c r="DR26" s="643"/>
      <c r="DS26" s="643"/>
      <c r="DT26" s="643"/>
      <c r="DU26" s="643"/>
      <c r="DV26" s="644"/>
      <c r="DW26" s="645" t="s">
        <v>232</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4267</v>
      </c>
      <c r="S27" s="643"/>
      <c r="T27" s="643"/>
      <c r="U27" s="643"/>
      <c r="V27" s="643"/>
      <c r="W27" s="643"/>
      <c r="X27" s="643"/>
      <c r="Y27" s="644"/>
      <c r="Z27" s="675">
        <v>0</v>
      </c>
      <c r="AA27" s="675"/>
      <c r="AB27" s="675"/>
      <c r="AC27" s="675"/>
      <c r="AD27" s="676">
        <v>4267</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4616017</v>
      </c>
      <c r="BH27" s="643"/>
      <c r="BI27" s="643"/>
      <c r="BJ27" s="643"/>
      <c r="BK27" s="643"/>
      <c r="BL27" s="643"/>
      <c r="BM27" s="643"/>
      <c r="BN27" s="644"/>
      <c r="BO27" s="675">
        <v>100</v>
      </c>
      <c r="BP27" s="675"/>
      <c r="BQ27" s="675"/>
      <c r="BR27" s="675"/>
      <c r="BS27" s="648">
        <v>310372</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1935066</v>
      </c>
      <c r="CS27" s="661"/>
      <c r="CT27" s="661"/>
      <c r="CU27" s="661"/>
      <c r="CV27" s="661"/>
      <c r="CW27" s="661"/>
      <c r="CX27" s="661"/>
      <c r="CY27" s="662"/>
      <c r="CZ27" s="645">
        <v>10.5</v>
      </c>
      <c r="DA27" s="663"/>
      <c r="DB27" s="663"/>
      <c r="DC27" s="664"/>
      <c r="DD27" s="648">
        <v>530251</v>
      </c>
      <c r="DE27" s="661"/>
      <c r="DF27" s="661"/>
      <c r="DG27" s="661"/>
      <c r="DH27" s="661"/>
      <c r="DI27" s="661"/>
      <c r="DJ27" s="661"/>
      <c r="DK27" s="662"/>
      <c r="DL27" s="648">
        <v>511848</v>
      </c>
      <c r="DM27" s="661"/>
      <c r="DN27" s="661"/>
      <c r="DO27" s="661"/>
      <c r="DP27" s="661"/>
      <c r="DQ27" s="661"/>
      <c r="DR27" s="661"/>
      <c r="DS27" s="661"/>
      <c r="DT27" s="661"/>
      <c r="DU27" s="661"/>
      <c r="DV27" s="662"/>
      <c r="DW27" s="645">
        <v>5.7</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24172</v>
      </c>
      <c r="S28" s="643"/>
      <c r="T28" s="643"/>
      <c r="U28" s="643"/>
      <c r="V28" s="643"/>
      <c r="W28" s="643"/>
      <c r="X28" s="643"/>
      <c r="Y28" s="644"/>
      <c r="Z28" s="675">
        <v>0.1</v>
      </c>
      <c r="AA28" s="675"/>
      <c r="AB28" s="675"/>
      <c r="AC28" s="675"/>
      <c r="AD28" s="676" t="s">
        <v>137</v>
      </c>
      <c r="AE28" s="676"/>
      <c r="AF28" s="676"/>
      <c r="AG28" s="676"/>
      <c r="AH28" s="676"/>
      <c r="AI28" s="676"/>
      <c r="AJ28" s="676"/>
      <c r="AK28" s="676"/>
      <c r="AL28" s="645" t="s">
        <v>137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1412081</v>
      </c>
      <c r="CS28" s="643"/>
      <c r="CT28" s="643"/>
      <c r="CU28" s="643"/>
      <c r="CV28" s="643"/>
      <c r="CW28" s="643"/>
      <c r="CX28" s="643"/>
      <c r="CY28" s="644"/>
      <c r="CZ28" s="645">
        <v>7.7</v>
      </c>
      <c r="DA28" s="663"/>
      <c r="DB28" s="663"/>
      <c r="DC28" s="664"/>
      <c r="DD28" s="648">
        <v>1378541</v>
      </c>
      <c r="DE28" s="643"/>
      <c r="DF28" s="643"/>
      <c r="DG28" s="643"/>
      <c r="DH28" s="643"/>
      <c r="DI28" s="643"/>
      <c r="DJ28" s="643"/>
      <c r="DK28" s="644"/>
      <c r="DL28" s="648">
        <v>1378541</v>
      </c>
      <c r="DM28" s="643"/>
      <c r="DN28" s="643"/>
      <c r="DO28" s="643"/>
      <c r="DP28" s="643"/>
      <c r="DQ28" s="643"/>
      <c r="DR28" s="643"/>
      <c r="DS28" s="643"/>
      <c r="DT28" s="643"/>
      <c r="DU28" s="643"/>
      <c r="DV28" s="644"/>
      <c r="DW28" s="645">
        <v>15.4</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117302</v>
      </c>
      <c r="S29" s="643"/>
      <c r="T29" s="643"/>
      <c r="U29" s="643"/>
      <c r="V29" s="643"/>
      <c r="W29" s="643"/>
      <c r="X29" s="643"/>
      <c r="Y29" s="644"/>
      <c r="Z29" s="675">
        <v>0.6</v>
      </c>
      <c r="AA29" s="675"/>
      <c r="AB29" s="675"/>
      <c r="AC29" s="675"/>
      <c r="AD29" s="676" t="s">
        <v>137</v>
      </c>
      <c r="AE29" s="676"/>
      <c r="AF29" s="676"/>
      <c r="AG29" s="676"/>
      <c r="AH29" s="676"/>
      <c r="AI29" s="676"/>
      <c r="AJ29" s="676"/>
      <c r="AK29" s="676"/>
      <c r="AL29" s="645" t="s">
        <v>232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70</v>
      </c>
      <c r="CG29" s="686"/>
      <c r="CH29" s="686"/>
      <c r="CI29" s="686"/>
      <c r="CJ29" s="686"/>
      <c r="CK29" s="686"/>
      <c r="CL29" s="686"/>
      <c r="CM29" s="686"/>
      <c r="CN29" s="686"/>
      <c r="CO29" s="686"/>
      <c r="CP29" s="686"/>
      <c r="CQ29" s="687"/>
      <c r="CR29" s="642">
        <v>1411439</v>
      </c>
      <c r="CS29" s="661"/>
      <c r="CT29" s="661"/>
      <c r="CU29" s="661"/>
      <c r="CV29" s="661"/>
      <c r="CW29" s="661"/>
      <c r="CX29" s="661"/>
      <c r="CY29" s="662"/>
      <c r="CZ29" s="645">
        <v>7.7</v>
      </c>
      <c r="DA29" s="663"/>
      <c r="DB29" s="663"/>
      <c r="DC29" s="664"/>
      <c r="DD29" s="648">
        <v>1377899</v>
      </c>
      <c r="DE29" s="661"/>
      <c r="DF29" s="661"/>
      <c r="DG29" s="661"/>
      <c r="DH29" s="661"/>
      <c r="DI29" s="661"/>
      <c r="DJ29" s="661"/>
      <c r="DK29" s="662"/>
      <c r="DL29" s="648">
        <v>1377899</v>
      </c>
      <c r="DM29" s="661"/>
      <c r="DN29" s="661"/>
      <c r="DO29" s="661"/>
      <c r="DP29" s="661"/>
      <c r="DQ29" s="661"/>
      <c r="DR29" s="661"/>
      <c r="DS29" s="661"/>
      <c r="DT29" s="661"/>
      <c r="DU29" s="661"/>
      <c r="DV29" s="662"/>
      <c r="DW29" s="645">
        <v>15.4</v>
      </c>
      <c r="DX29" s="663"/>
      <c r="DY29" s="663"/>
      <c r="DZ29" s="663"/>
      <c r="EA29" s="663"/>
      <c r="EB29" s="663"/>
      <c r="EC29" s="681"/>
    </row>
    <row r="30" spans="2:133" ht="11.25" customHeight="1" x14ac:dyDescent="0.15">
      <c r="B30" s="639" t="s">
        <v>303</v>
      </c>
      <c r="C30" s="640"/>
      <c r="D30" s="640"/>
      <c r="E30" s="640"/>
      <c r="F30" s="640"/>
      <c r="G30" s="640"/>
      <c r="H30" s="640"/>
      <c r="I30" s="640"/>
      <c r="J30" s="640"/>
      <c r="K30" s="640"/>
      <c r="L30" s="640"/>
      <c r="M30" s="640"/>
      <c r="N30" s="640"/>
      <c r="O30" s="640"/>
      <c r="P30" s="640"/>
      <c r="Q30" s="641"/>
      <c r="R30" s="642">
        <v>69648</v>
      </c>
      <c r="S30" s="643"/>
      <c r="T30" s="643"/>
      <c r="U30" s="643"/>
      <c r="V30" s="643"/>
      <c r="W30" s="643"/>
      <c r="X30" s="643"/>
      <c r="Y30" s="644"/>
      <c r="Z30" s="675">
        <v>0.4</v>
      </c>
      <c r="AA30" s="675"/>
      <c r="AB30" s="675"/>
      <c r="AC30" s="675"/>
      <c r="AD30" s="676">
        <v>7</v>
      </c>
      <c r="AE30" s="676"/>
      <c r="AF30" s="676"/>
      <c r="AG30" s="676"/>
      <c r="AH30" s="676"/>
      <c r="AI30" s="676"/>
      <c r="AJ30" s="676"/>
      <c r="AK30" s="676"/>
      <c r="AL30" s="645">
        <v>0</v>
      </c>
      <c r="AM30" s="646"/>
      <c r="AN30" s="646"/>
      <c r="AO30" s="677"/>
      <c r="AP30" s="703" t="s">
        <v>220</v>
      </c>
      <c r="AQ30" s="704"/>
      <c r="AR30" s="704"/>
      <c r="AS30" s="704"/>
      <c r="AT30" s="704"/>
      <c r="AU30" s="704"/>
      <c r="AV30" s="704"/>
      <c r="AW30" s="704"/>
      <c r="AX30" s="704"/>
      <c r="AY30" s="704"/>
      <c r="AZ30" s="704"/>
      <c r="BA30" s="704"/>
      <c r="BB30" s="704"/>
      <c r="BC30" s="704"/>
      <c r="BD30" s="704"/>
      <c r="BE30" s="704"/>
      <c r="BF30" s="705"/>
      <c r="BG30" s="703" t="s">
        <v>304</v>
      </c>
      <c r="BH30" s="728"/>
      <c r="BI30" s="728"/>
      <c r="BJ30" s="728"/>
      <c r="BK30" s="728"/>
      <c r="BL30" s="728"/>
      <c r="BM30" s="728"/>
      <c r="BN30" s="728"/>
      <c r="BO30" s="728"/>
      <c r="BP30" s="728"/>
      <c r="BQ30" s="729"/>
      <c r="BR30" s="703" t="s">
        <v>305</v>
      </c>
      <c r="BS30" s="728"/>
      <c r="BT30" s="728"/>
      <c r="BU30" s="728"/>
      <c r="BV30" s="728"/>
      <c r="BW30" s="728"/>
      <c r="BX30" s="728"/>
      <c r="BY30" s="728"/>
      <c r="BZ30" s="728"/>
      <c r="CA30" s="728"/>
      <c r="CB30" s="729"/>
      <c r="CD30" s="733"/>
      <c r="CE30" s="734"/>
      <c r="CF30" s="689" t="s">
        <v>306</v>
      </c>
      <c r="CG30" s="686"/>
      <c r="CH30" s="686"/>
      <c r="CI30" s="686"/>
      <c r="CJ30" s="686"/>
      <c r="CK30" s="686"/>
      <c r="CL30" s="686"/>
      <c r="CM30" s="686"/>
      <c r="CN30" s="686"/>
      <c r="CO30" s="686"/>
      <c r="CP30" s="686"/>
      <c r="CQ30" s="687"/>
      <c r="CR30" s="642">
        <v>1322708</v>
      </c>
      <c r="CS30" s="643"/>
      <c r="CT30" s="643"/>
      <c r="CU30" s="643"/>
      <c r="CV30" s="643"/>
      <c r="CW30" s="643"/>
      <c r="CX30" s="643"/>
      <c r="CY30" s="644"/>
      <c r="CZ30" s="645">
        <v>7.2</v>
      </c>
      <c r="DA30" s="663"/>
      <c r="DB30" s="663"/>
      <c r="DC30" s="664"/>
      <c r="DD30" s="648">
        <v>1289183</v>
      </c>
      <c r="DE30" s="643"/>
      <c r="DF30" s="643"/>
      <c r="DG30" s="643"/>
      <c r="DH30" s="643"/>
      <c r="DI30" s="643"/>
      <c r="DJ30" s="643"/>
      <c r="DK30" s="644"/>
      <c r="DL30" s="648">
        <v>1289183</v>
      </c>
      <c r="DM30" s="643"/>
      <c r="DN30" s="643"/>
      <c r="DO30" s="643"/>
      <c r="DP30" s="643"/>
      <c r="DQ30" s="643"/>
      <c r="DR30" s="643"/>
      <c r="DS30" s="643"/>
      <c r="DT30" s="643"/>
      <c r="DU30" s="643"/>
      <c r="DV30" s="644"/>
      <c r="DW30" s="645">
        <v>14.4</v>
      </c>
      <c r="DX30" s="663"/>
      <c r="DY30" s="663"/>
      <c r="DZ30" s="663"/>
      <c r="EA30" s="663"/>
      <c r="EB30" s="663"/>
      <c r="EC30" s="681"/>
    </row>
    <row r="31" spans="2:133" ht="11.25" customHeight="1" x14ac:dyDescent="0.15">
      <c r="B31" s="639" t="s">
        <v>307</v>
      </c>
      <c r="C31" s="640"/>
      <c r="D31" s="640"/>
      <c r="E31" s="640"/>
      <c r="F31" s="640"/>
      <c r="G31" s="640"/>
      <c r="H31" s="640"/>
      <c r="I31" s="640"/>
      <c r="J31" s="640"/>
      <c r="K31" s="640"/>
      <c r="L31" s="640"/>
      <c r="M31" s="640"/>
      <c r="N31" s="640"/>
      <c r="O31" s="640"/>
      <c r="P31" s="640"/>
      <c r="Q31" s="641"/>
      <c r="R31" s="642">
        <v>4819227</v>
      </c>
      <c r="S31" s="643"/>
      <c r="T31" s="643"/>
      <c r="U31" s="643"/>
      <c r="V31" s="643"/>
      <c r="W31" s="643"/>
      <c r="X31" s="643"/>
      <c r="Y31" s="644"/>
      <c r="Z31" s="675">
        <v>25.6</v>
      </c>
      <c r="AA31" s="675"/>
      <c r="AB31" s="675"/>
      <c r="AC31" s="675"/>
      <c r="AD31" s="676" t="s">
        <v>137</v>
      </c>
      <c r="AE31" s="676"/>
      <c r="AF31" s="676"/>
      <c r="AG31" s="676"/>
      <c r="AH31" s="676"/>
      <c r="AI31" s="676"/>
      <c r="AJ31" s="676"/>
      <c r="AK31" s="676"/>
      <c r="AL31" s="645" t="s">
        <v>137</v>
      </c>
      <c r="AM31" s="646"/>
      <c r="AN31" s="646"/>
      <c r="AO31" s="677"/>
      <c r="AP31" s="717" t="s">
        <v>308</v>
      </c>
      <c r="AQ31" s="718"/>
      <c r="AR31" s="718"/>
      <c r="AS31" s="718"/>
      <c r="AT31" s="723" t="s">
        <v>309</v>
      </c>
      <c r="AU31" s="231"/>
      <c r="AV31" s="231"/>
      <c r="AW31" s="231"/>
      <c r="AX31" s="710" t="s">
        <v>186</v>
      </c>
      <c r="AY31" s="711"/>
      <c r="AZ31" s="711"/>
      <c r="BA31" s="711"/>
      <c r="BB31" s="711"/>
      <c r="BC31" s="711"/>
      <c r="BD31" s="711"/>
      <c r="BE31" s="711"/>
      <c r="BF31" s="712"/>
      <c r="BG31" s="713">
        <v>98.9</v>
      </c>
      <c r="BH31" s="714"/>
      <c r="BI31" s="714"/>
      <c r="BJ31" s="714"/>
      <c r="BK31" s="714"/>
      <c r="BL31" s="714"/>
      <c r="BM31" s="715">
        <v>96.8</v>
      </c>
      <c r="BN31" s="714"/>
      <c r="BO31" s="714"/>
      <c r="BP31" s="714"/>
      <c r="BQ31" s="716"/>
      <c r="BR31" s="713">
        <v>99.6</v>
      </c>
      <c r="BS31" s="714"/>
      <c r="BT31" s="714"/>
      <c r="BU31" s="714"/>
      <c r="BV31" s="714"/>
      <c r="BW31" s="714"/>
      <c r="BX31" s="715">
        <v>97.4</v>
      </c>
      <c r="BY31" s="714"/>
      <c r="BZ31" s="714"/>
      <c r="CA31" s="714"/>
      <c r="CB31" s="716"/>
      <c r="CD31" s="733"/>
      <c r="CE31" s="734"/>
      <c r="CF31" s="689" t="s">
        <v>310</v>
      </c>
      <c r="CG31" s="686"/>
      <c r="CH31" s="686"/>
      <c r="CI31" s="686"/>
      <c r="CJ31" s="686"/>
      <c r="CK31" s="686"/>
      <c r="CL31" s="686"/>
      <c r="CM31" s="686"/>
      <c r="CN31" s="686"/>
      <c r="CO31" s="686"/>
      <c r="CP31" s="686"/>
      <c r="CQ31" s="687"/>
      <c r="CR31" s="642">
        <v>88731</v>
      </c>
      <c r="CS31" s="661"/>
      <c r="CT31" s="661"/>
      <c r="CU31" s="661"/>
      <c r="CV31" s="661"/>
      <c r="CW31" s="661"/>
      <c r="CX31" s="661"/>
      <c r="CY31" s="662"/>
      <c r="CZ31" s="645">
        <v>0.5</v>
      </c>
      <c r="DA31" s="663"/>
      <c r="DB31" s="663"/>
      <c r="DC31" s="664"/>
      <c r="DD31" s="648">
        <v>88716</v>
      </c>
      <c r="DE31" s="661"/>
      <c r="DF31" s="661"/>
      <c r="DG31" s="661"/>
      <c r="DH31" s="661"/>
      <c r="DI31" s="661"/>
      <c r="DJ31" s="661"/>
      <c r="DK31" s="662"/>
      <c r="DL31" s="648">
        <v>88716</v>
      </c>
      <c r="DM31" s="661"/>
      <c r="DN31" s="661"/>
      <c r="DO31" s="661"/>
      <c r="DP31" s="661"/>
      <c r="DQ31" s="661"/>
      <c r="DR31" s="661"/>
      <c r="DS31" s="661"/>
      <c r="DT31" s="661"/>
      <c r="DU31" s="661"/>
      <c r="DV31" s="662"/>
      <c r="DW31" s="645">
        <v>1</v>
      </c>
      <c r="DX31" s="663"/>
      <c r="DY31" s="663"/>
      <c r="DZ31" s="663"/>
      <c r="EA31" s="663"/>
      <c r="EB31" s="663"/>
      <c r="EC31" s="681"/>
    </row>
    <row r="32" spans="2:133" ht="11.25" customHeight="1" x14ac:dyDescent="0.15">
      <c r="B32" s="706" t="s">
        <v>311</v>
      </c>
      <c r="C32" s="707"/>
      <c r="D32" s="707"/>
      <c r="E32" s="707"/>
      <c r="F32" s="707"/>
      <c r="G32" s="707"/>
      <c r="H32" s="707"/>
      <c r="I32" s="707"/>
      <c r="J32" s="707"/>
      <c r="K32" s="707"/>
      <c r="L32" s="707"/>
      <c r="M32" s="707"/>
      <c r="N32" s="707"/>
      <c r="O32" s="707"/>
      <c r="P32" s="707"/>
      <c r="Q32" s="708"/>
      <c r="R32" s="642" t="s">
        <v>232</v>
      </c>
      <c r="S32" s="643"/>
      <c r="T32" s="643"/>
      <c r="U32" s="643"/>
      <c r="V32" s="643"/>
      <c r="W32" s="643"/>
      <c r="X32" s="643"/>
      <c r="Y32" s="644"/>
      <c r="Z32" s="675" t="s">
        <v>137</v>
      </c>
      <c r="AA32" s="675"/>
      <c r="AB32" s="675"/>
      <c r="AC32" s="675"/>
      <c r="AD32" s="676" t="s">
        <v>137</v>
      </c>
      <c r="AE32" s="676"/>
      <c r="AF32" s="676"/>
      <c r="AG32" s="676"/>
      <c r="AH32" s="676"/>
      <c r="AI32" s="676"/>
      <c r="AJ32" s="676"/>
      <c r="AK32" s="676"/>
      <c r="AL32" s="645" t="s">
        <v>137</v>
      </c>
      <c r="AM32" s="646"/>
      <c r="AN32" s="646"/>
      <c r="AO32" s="677"/>
      <c r="AP32" s="719"/>
      <c r="AQ32" s="720"/>
      <c r="AR32" s="720"/>
      <c r="AS32" s="720"/>
      <c r="AT32" s="724"/>
      <c r="AU32" s="230" t="s">
        <v>312</v>
      </c>
      <c r="AV32" s="230"/>
      <c r="AW32" s="230"/>
      <c r="AX32" s="639" t="s">
        <v>313</v>
      </c>
      <c r="AY32" s="640"/>
      <c r="AZ32" s="640"/>
      <c r="BA32" s="640"/>
      <c r="BB32" s="640"/>
      <c r="BC32" s="640"/>
      <c r="BD32" s="640"/>
      <c r="BE32" s="640"/>
      <c r="BF32" s="641"/>
      <c r="BG32" s="726">
        <v>99.4</v>
      </c>
      <c r="BH32" s="661"/>
      <c r="BI32" s="661"/>
      <c r="BJ32" s="661"/>
      <c r="BK32" s="661"/>
      <c r="BL32" s="661"/>
      <c r="BM32" s="646">
        <v>97.7</v>
      </c>
      <c r="BN32" s="727"/>
      <c r="BO32" s="727"/>
      <c r="BP32" s="727"/>
      <c r="BQ32" s="685"/>
      <c r="BR32" s="726">
        <v>99.8</v>
      </c>
      <c r="BS32" s="661"/>
      <c r="BT32" s="661"/>
      <c r="BU32" s="661"/>
      <c r="BV32" s="661"/>
      <c r="BW32" s="661"/>
      <c r="BX32" s="646">
        <v>98</v>
      </c>
      <c r="BY32" s="727"/>
      <c r="BZ32" s="727"/>
      <c r="CA32" s="727"/>
      <c r="CB32" s="685"/>
      <c r="CD32" s="735"/>
      <c r="CE32" s="736"/>
      <c r="CF32" s="689" t="s">
        <v>314</v>
      </c>
      <c r="CG32" s="686"/>
      <c r="CH32" s="686"/>
      <c r="CI32" s="686"/>
      <c r="CJ32" s="686"/>
      <c r="CK32" s="686"/>
      <c r="CL32" s="686"/>
      <c r="CM32" s="686"/>
      <c r="CN32" s="686"/>
      <c r="CO32" s="686"/>
      <c r="CP32" s="686"/>
      <c r="CQ32" s="687"/>
      <c r="CR32" s="642">
        <v>642</v>
      </c>
      <c r="CS32" s="643"/>
      <c r="CT32" s="643"/>
      <c r="CU32" s="643"/>
      <c r="CV32" s="643"/>
      <c r="CW32" s="643"/>
      <c r="CX32" s="643"/>
      <c r="CY32" s="644"/>
      <c r="CZ32" s="645">
        <v>0</v>
      </c>
      <c r="DA32" s="663"/>
      <c r="DB32" s="663"/>
      <c r="DC32" s="664"/>
      <c r="DD32" s="648">
        <v>642</v>
      </c>
      <c r="DE32" s="643"/>
      <c r="DF32" s="643"/>
      <c r="DG32" s="643"/>
      <c r="DH32" s="643"/>
      <c r="DI32" s="643"/>
      <c r="DJ32" s="643"/>
      <c r="DK32" s="644"/>
      <c r="DL32" s="648">
        <v>642</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315</v>
      </c>
      <c r="C33" s="640"/>
      <c r="D33" s="640"/>
      <c r="E33" s="640"/>
      <c r="F33" s="640"/>
      <c r="G33" s="640"/>
      <c r="H33" s="640"/>
      <c r="I33" s="640"/>
      <c r="J33" s="640"/>
      <c r="K33" s="640"/>
      <c r="L33" s="640"/>
      <c r="M33" s="640"/>
      <c r="N33" s="640"/>
      <c r="O33" s="640"/>
      <c r="P33" s="640"/>
      <c r="Q33" s="641"/>
      <c r="R33" s="642">
        <v>1590510</v>
      </c>
      <c r="S33" s="643"/>
      <c r="T33" s="643"/>
      <c r="U33" s="643"/>
      <c r="V33" s="643"/>
      <c r="W33" s="643"/>
      <c r="X33" s="643"/>
      <c r="Y33" s="644"/>
      <c r="Z33" s="675">
        <v>8.4</v>
      </c>
      <c r="AA33" s="675"/>
      <c r="AB33" s="675"/>
      <c r="AC33" s="675"/>
      <c r="AD33" s="676" t="s">
        <v>137</v>
      </c>
      <c r="AE33" s="676"/>
      <c r="AF33" s="676"/>
      <c r="AG33" s="676"/>
      <c r="AH33" s="676"/>
      <c r="AI33" s="676"/>
      <c r="AJ33" s="676"/>
      <c r="AK33" s="676"/>
      <c r="AL33" s="645" t="s">
        <v>137</v>
      </c>
      <c r="AM33" s="646"/>
      <c r="AN33" s="646"/>
      <c r="AO33" s="677"/>
      <c r="AP33" s="721"/>
      <c r="AQ33" s="722"/>
      <c r="AR33" s="722"/>
      <c r="AS33" s="722"/>
      <c r="AT33" s="725"/>
      <c r="AU33" s="232"/>
      <c r="AV33" s="232"/>
      <c r="AW33" s="232"/>
      <c r="AX33" s="623" t="s">
        <v>316</v>
      </c>
      <c r="AY33" s="624"/>
      <c r="AZ33" s="624"/>
      <c r="BA33" s="624"/>
      <c r="BB33" s="624"/>
      <c r="BC33" s="624"/>
      <c r="BD33" s="624"/>
      <c r="BE33" s="624"/>
      <c r="BF33" s="625"/>
      <c r="BG33" s="709">
        <v>98.5</v>
      </c>
      <c r="BH33" s="627"/>
      <c r="BI33" s="627"/>
      <c r="BJ33" s="627"/>
      <c r="BK33" s="627"/>
      <c r="BL33" s="627"/>
      <c r="BM33" s="669">
        <v>96</v>
      </c>
      <c r="BN33" s="627"/>
      <c r="BO33" s="627"/>
      <c r="BP33" s="627"/>
      <c r="BQ33" s="671"/>
      <c r="BR33" s="709">
        <v>99.4</v>
      </c>
      <c r="BS33" s="627"/>
      <c r="BT33" s="627"/>
      <c r="BU33" s="627"/>
      <c r="BV33" s="627"/>
      <c r="BW33" s="627"/>
      <c r="BX33" s="669">
        <v>96.8</v>
      </c>
      <c r="BY33" s="627"/>
      <c r="BZ33" s="627"/>
      <c r="CA33" s="627"/>
      <c r="CB33" s="671"/>
      <c r="CD33" s="689" t="s">
        <v>317</v>
      </c>
      <c r="CE33" s="686"/>
      <c r="CF33" s="686"/>
      <c r="CG33" s="686"/>
      <c r="CH33" s="686"/>
      <c r="CI33" s="686"/>
      <c r="CJ33" s="686"/>
      <c r="CK33" s="686"/>
      <c r="CL33" s="686"/>
      <c r="CM33" s="686"/>
      <c r="CN33" s="686"/>
      <c r="CO33" s="686"/>
      <c r="CP33" s="686"/>
      <c r="CQ33" s="687"/>
      <c r="CR33" s="642">
        <v>9752570</v>
      </c>
      <c r="CS33" s="661"/>
      <c r="CT33" s="661"/>
      <c r="CU33" s="661"/>
      <c r="CV33" s="661"/>
      <c r="CW33" s="661"/>
      <c r="CX33" s="661"/>
      <c r="CY33" s="662"/>
      <c r="CZ33" s="645">
        <v>52.9</v>
      </c>
      <c r="DA33" s="663"/>
      <c r="DB33" s="663"/>
      <c r="DC33" s="664"/>
      <c r="DD33" s="648">
        <v>5446405</v>
      </c>
      <c r="DE33" s="661"/>
      <c r="DF33" s="661"/>
      <c r="DG33" s="661"/>
      <c r="DH33" s="661"/>
      <c r="DI33" s="661"/>
      <c r="DJ33" s="661"/>
      <c r="DK33" s="662"/>
      <c r="DL33" s="648">
        <v>4242478</v>
      </c>
      <c r="DM33" s="661"/>
      <c r="DN33" s="661"/>
      <c r="DO33" s="661"/>
      <c r="DP33" s="661"/>
      <c r="DQ33" s="661"/>
      <c r="DR33" s="661"/>
      <c r="DS33" s="661"/>
      <c r="DT33" s="661"/>
      <c r="DU33" s="661"/>
      <c r="DV33" s="662"/>
      <c r="DW33" s="645">
        <v>47.4</v>
      </c>
      <c r="DX33" s="663"/>
      <c r="DY33" s="663"/>
      <c r="DZ33" s="663"/>
      <c r="EA33" s="663"/>
      <c r="EB33" s="663"/>
      <c r="EC33" s="681"/>
    </row>
    <row r="34" spans="2:133" ht="11.25" customHeight="1" x14ac:dyDescent="0.15">
      <c r="B34" s="639" t="s">
        <v>318</v>
      </c>
      <c r="C34" s="640"/>
      <c r="D34" s="640"/>
      <c r="E34" s="640"/>
      <c r="F34" s="640"/>
      <c r="G34" s="640"/>
      <c r="H34" s="640"/>
      <c r="I34" s="640"/>
      <c r="J34" s="640"/>
      <c r="K34" s="640"/>
      <c r="L34" s="640"/>
      <c r="M34" s="640"/>
      <c r="N34" s="640"/>
      <c r="O34" s="640"/>
      <c r="P34" s="640"/>
      <c r="Q34" s="641"/>
      <c r="R34" s="642">
        <v>120066</v>
      </c>
      <c r="S34" s="643"/>
      <c r="T34" s="643"/>
      <c r="U34" s="643"/>
      <c r="V34" s="643"/>
      <c r="W34" s="643"/>
      <c r="X34" s="643"/>
      <c r="Y34" s="644"/>
      <c r="Z34" s="675">
        <v>0.6</v>
      </c>
      <c r="AA34" s="675"/>
      <c r="AB34" s="675"/>
      <c r="AC34" s="675"/>
      <c r="AD34" s="676">
        <v>8</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319</v>
      </c>
      <c r="CE34" s="686"/>
      <c r="CF34" s="686"/>
      <c r="CG34" s="686"/>
      <c r="CH34" s="686"/>
      <c r="CI34" s="686"/>
      <c r="CJ34" s="686"/>
      <c r="CK34" s="686"/>
      <c r="CL34" s="686"/>
      <c r="CM34" s="686"/>
      <c r="CN34" s="686"/>
      <c r="CO34" s="686"/>
      <c r="CP34" s="686"/>
      <c r="CQ34" s="687"/>
      <c r="CR34" s="642">
        <v>2025818</v>
      </c>
      <c r="CS34" s="643"/>
      <c r="CT34" s="643"/>
      <c r="CU34" s="643"/>
      <c r="CV34" s="643"/>
      <c r="CW34" s="643"/>
      <c r="CX34" s="643"/>
      <c r="CY34" s="644"/>
      <c r="CZ34" s="645">
        <v>11</v>
      </c>
      <c r="DA34" s="663"/>
      <c r="DB34" s="663"/>
      <c r="DC34" s="664"/>
      <c r="DD34" s="648">
        <v>1503950</v>
      </c>
      <c r="DE34" s="643"/>
      <c r="DF34" s="643"/>
      <c r="DG34" s="643"/>
      <c r="DH34" s="643"/>
      <c r="DI34" s="643"/>
      <c r="DJ34" s="643"/>
      <c r="DK34" s="644"/>
      <c r="DL34" s="648">
        <v>1385542</v>
      </c>
      <c r="DM34" s="643"/>
      <c r="DN34" s="643"/>
      <c r="DO34" s="643"/>
      <c r="DP34" s="643"/>
      <c r="DQ34" s="643"/>
      <c r="DR34" s="643"/>
      <c r="DS34" s="643"/>
      <c r="DT34" s="643"/>
      <c r="DU34" s="643"/>
      <c r="DV34" s="644"/>
      <c r="DW34" s="645">
        <v>15.5</v>
      </c>
      <c r="DX34" s="663"/>
      <c r="DY34" s="663"/>
      <c r="DZ34" s="663"/>
      <c r="EA34" s="663"/>
      <c r="EB34" s="663"/>
      <c r="EC34" s="681"/>
    </row>
    <row r="35" spans="2:133" ht="11.25" customHeight="1" x14ac:dyDescent="0.15">
      <c r="B35" s="639" t="s">
        <v>320</v>
      </c>
      <c r="C35" s="640"/>
      <c r="D35" s="640"/>
      <c r="E35" s="640"/>
      <c r="F35" s="640"/>
      <c r="G35" s="640"/>
      <c r="H35" s="640"/>
      <c r="I35" s="640"/>
      <c r="J35" s="640"/>
      <c r="K35" s="640"/>
      <c r="L35" s="640"/>
      <c r="M35" s="640"/>
      <c r="N35" s="640"/>
      <c r="O35" s="640"/>
      <c r="P35" s="640"/>
      <c r="Q35" s="641"/>
      <c r="R35" s="642">
        <v>66743</v>
      </c>
      <c r="S35" s="643"/>
      <c r="T35" s="643"/>
      <c r="U35" s="643"/>
      <c r="V35" s="643"/>
      <c r="W35" s="643"/>
      <c r="X35" s="643"/>
      <c r="Y35" s="644"/>
      <c r="Z35" s="675">
        <v>0.4</v>
      </c>
      <c r="AA35" s="675"/>
      <c r="AB35" s="675"/>
      <c r="AC35" s="675"/>
      <c r="AD35" s="676" t="s">
        <v>232</v>
      </c>
      <c r="AE35" s="676"/>
      <c r="AF35" s="676"/>
      <c r="AG35" s="676"/>
      <c r="AH35" s="676"/>
      <c r="AI35" s="676"/>
      <c r="AJ35" s="676"/>
      <c r="AK35" s="676"/>
      <c r="AL35" s="645" t="s">
        <v>137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323</v>
      </c>
      <c r="CE35" s="686"/>
      <c r="CF35" s="686"/>
      <c r="CG35" s="686"/>
      <c r="CH35" s="686"/>
      <c r="CI35" s="686"/>
      <c r="CJ35" s="686"/>
      <c r="CK35" s="686"/>
      <c r="CL35" s="686"/>
      <c r="CM35" s="686"/>
      <c r="CN35" s="686"/>
      <c r="CO35" s="686"/>
      <c r="CP35" s="686"/>
      <c r="CQ35" s="687"/>
      <c r="CR35" s="642">
        <v>392307</v>
      </c>
      <c r="CS35" s="661"/>
      <c r="CT35" s="661"/>
      <c r="CU35" s="661"/>
      <c r="CV35" s="661"/>
      <c r="CW35" s="661"/>
      <c r="CX35" s="661"/>
      <c r="CY35" s="662"/>
      <c r="CZ35" s="645">
        <v>2.1</v>
      </c>
      <c r="DA35" s="663"/>
      <c r="DB35" s="663"/>
      <c r="DC35" s="664"/>
      <c r="DD35" s="648">
        <v>347163</v>
      </c>
      <c r="DE35" s="661"/>
      <c r="DF35" s="661"/>
      <c r="DG35" s="661"/>
      <c r="DH35" s="661"/>
      <c r="DI35" s="661"/>
      <c r="DJ35" s="661"/>
      <c r="DK35" s="662"/>
      <c r="DL35" s="648">
        <v>279396</v>
      </c>
      <c r="DM35" s="661"/>
      <c r="DN35" s="661"/>
      <c r="DO35" s="661"/>
      <c r="DP35" s="661"/>
      <c r="DQ35" s="661"/>
      <c r="DR35" s="661"/>
      <c r="DS35" s="661"/>
      <c r="DT35" s="661"/>
      <c r="DU35" s="661"/>
      <c r="DV35" s="662"/>
      <c r="DW35" s="645">
        <v>3.1</v>
      </c>
      <c r="DX35" s="663"/>
      <c r="DY35" s="663"/>
      <c r="DZ35" s="663"/>
      <c r="EA35" s="663"/>
      <c r="EB35" s="663"/>
      <c r="EC35" s="681"/>
    </row>
    <row r="36" spans="2:133" ht="11.25" customHeight="1" x14ac:dyDescent="0.15">
      <c r="B36" s="639" t="s">
        <v>324</v>
      </c>
      <c r="C36" s="640"/>
      <c r="D36" s="640"/>
      <c r="E36" s="640"/>
      <c r="F36" s="640"/>
      <c r="G36" s="640"/>
      <c r="H36" s="640"/>
      <c r="I36" s="640"/>
      <c r="J36" s="640"/>
      <c r="K36" s="640"/>
      <c r="L36" s="640"/>
      <c r="M36" s="640"/>
      <c r="N36" s="640"/>
      <c r="O36" s="640"/>
      <c r="P36" s="640"/>
      <c r="Q36" s="641"/>
      <c r="R36" s="642">
        <v>190962</v>
      </c>
      <c r="S36" s="643"/>
      <c r="T36" s="643"/>
      <c r="U36" s="643"/>
      <c r="V36" s="643"/>
      <c r="W36" s="643"/>
      <c r="X36" s="643"/>
      <c r="Y36" s="644"/>
      <c r="Z36" s="675">
        <v>1</v>
      </c>
      <c r="AA36" s="675"/>
      <c r="AB36" s="675"/>
      <c r="AC36" s="675"/>
      <c r="AD36" s="676" t="s">
        <v>232</v>
      </c>
      <c r="AE36" s="676"/>
      <c r="AF36" s="676"/>
      <c r="AG36" s="676"/>
      <c r="AH36" s="676"/>
      <c r="AI36" s="676"/>
      <c r="AJ36" s="676"/>
      <c r="AK36" s="676"/>
      <c r="AL36" s="645" t="s">
        <v>137</v>
      </c>
      <c r="AM36" s="646"/>
      <c r="AN36" s="646"/>
      <c r="AO36" s="677"/>
      <c r="AP36" s="235"/>
      <c r="AQ36" s="694" t="s">
        <v>325</v>
      </c>
      <c r="AR36" s="695"/>
      <c r="AS36" s="695"/>
      <c r="AT36" s="695"/>
      <c r="AU36" s="695"/>
      <c r="AV36" s="695"/>
      <c r="AW36" s="695"/>
      <c r="AX36" s="695"/>
      <c r="AY36" s="696"/>
      <c r="AZ36" s="697">
        <v>2194009</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57349</v>
      </c>
      <c r="BW36" s="698"/>
      <c r="BX36" s="698"/>
      <c r="BY36" s="698"/>
      <c r="BZ36" s="698"/>
      <c r="CA36" s="698"/>
      <c r="CB36" s="699"/>
      <c r="CD36" s="689" t="s">
        <v>327</v>
      </c>
      <c r="CE36" s="686"/>
      <c r="CF36" s="686"/>
      <c r="CG36" s="686"/>
      <c r="CH36" s="686"/>
      <c r="CI36" s="686"/>
      <c r="CJ36" s="686"/>
      <c r="CK36" s="686"/>
      <c r="CL36" s="686"/>
      <c r="CM36" s="686"/>
      <c r="CN36" s="686"/>
      <c r="CO36" s="686"/>
      <c r="CP36" s="686"/>
      <c r="CQ36" s="687"/>
      <c r="CR36" s="642">
        <v>5739911</v>
      </c>
      <c r="CS36" s="643"/>
      <c r="CT36" s="643"/>
      <c r="CU36" s="643"/>
      <c r="CV36" s="643"/>
      <c r="CW36" s="643"/>
      <c r="CX36" s="643"/>
      <c r="CY36" s="644"/>
      <c r="CZ36" s="645">
        <v>31.1</v>
      </c>
      <c r="DA36" s="663"/>
      <c r="DB36" s="663"/>
      <c r="DC36" s="664"/>
      <c r="DD36" s="648">
        <v>2349373</v>
      </c>
      <c r="DE36" s="643"/>
      <c r="DF36" s="643"/>
      <c r="DG36" s="643"/>
      <c r="DH36" s="643"/>
      <c r="DI36" s="643"/>
      <c r="DJ36" s="643"/>
      <c r="DK36" s="644"/>
      <c r="DL36" s="648">
        <v>1520149</v>
      </c>
      <c r="DM36" s="643"/>
      <c r="DN36" s="643"/>
      <c r="DO36" s="643"/>
      <c r="DP36" s="643"/>
      <c r="DQ36" s="643"/>
      <c r="DR36" s="643"/>
      <c r="DS36" s="643"/>
      <c r="DT36" s="643"/>
      <c r="DU36" s="643"/>
      <c r="DV36" s="644"/>
      <c r="DW36" s="645">
        <v>17</v>
      </c>
      <c r="DX36" s="663"/>
      <c r="DY36" s="663"/>
      <c r="DZ36" s="663"/>
      <c r="EA36" s="663"/>
      <c r="EB36" s="663"/>
      <c r="EC36" s="681"/>
    </row>
    <row r="37" spans="2:133" ht="11.25" customHeight="1" x14ac:dyDescent="0.15">
      <c r="B37" s="639" t="s">
        <v>328</v>
      </c>
      <c r="C37" s="640"/>
      <c r="D37" s="640"/>
      <c r="E37" s="640"/>
      <c r="F37" s="640"/>
      <c r="G37" s="640"/>
      <c r="H37" s="640"/>
      <c r="I37" s="640"/>
      <c r="J37" s="640"/>
      <c r="K37" s="640"/>
      <c r="L37" s="640"/>
      <c r="M37" s="640"/>
      <c r="N37" s="640"/>
      <c r="O37" s="640"/>
      <c r="P37" s="640"/>
      <c r="Q37" s="641"/>
      <c r="R37" s="642">
        <v>152649</v>
      </c>
      <c r="S37" s="643"/>
      <c r="T37" s="643"/>
      <c r="U37" s="643"/>
      <c r="V37" s="643"/>
      <c r="W37" s="643"/>
      <c r="X37" s="643"/>
      <c r="Y37" s="644"/>
      <c r="Z37" s="675">
        <v>0.8</v>
      </c>
      <c r="AA37" s="675"/>
      <c r="AB37" s="675"/>
      <c r="AC37" s="675"/>
      <c r="AD37" s="676" t="s">
        <v>137</v>
      </c>
      <c r="AE37" s="676"/>
      <c r="AF37" s="676"/>
      <c r="AG37" s="676"/>
      <c r="AH37" s="676"/>
      <c r="AI37" s="676"/>
      <c r="AJ37" s="676"/>
      <c r="AK37" s="676"/>
      <c r="AL37" s="645" t="s">
        <v>232</v>
      </c>
      <c r="AM37" s="646"/>
      <c r="AN37" s="646"/>
      <c r="AO37" s="677"/>
      <c r="AQ37" s="682" t="s">
        <v>329</v>
      </c>
      <c r="AR37" s="683"/>
      <c r="AS37" s="683"/>
      <c r="AT37" s="683"/>
      <c r="AU37" s="683"/>
      <c r="AV37" s="683"/>
      <c r="AW37" s="683"/>
      <c r="AX37" s="683"/>
      <c r="AY37" s="684"/>
      <c r="AZ37" s="642">
        <v>850000</v>
      </c>
      <c r="BA37" s="643"/>
      <c r="BB37" s="643"/>
      <c r="BC37" s="643"/>
      <c r="BD37" s="661"/>
      <c r="BE37" s="661"/>
      <c r="BF37" s="685"/>
      <c r="BG37" s="689" t="s">
        <v>330</v>
      </c>
      <c r="BH37" s="686"/>
      <c r="BI37" s="686"/>
      <c r="BJ37" s="686"/>
      <c r="BK37" s="686"/>
      <c r="BL37" s="686"/>
      <c r="BM37" s="686"/>
      <c r="BN37" s="686"/>
      <c r="BO37" s="686"/>
      <c r="BP37" s="686"/>
      <c r="BQ37" s="686"/>
      <c r="BR37" s="686"/>
      <c r="BS37" s="686"/>
      <c r="BT37" s="686"/>
      <c r="BU37" s="687"/>
      <c r="BV37" s="642">
        <v>45512</v>
      </c>
      <c r="BW37" s="643"/>
      <c r="BX37" s="643"/>
      <c r="BY37" s="643"/>
      <c r="BZ37" s="643"/>
      <c r="CA37" s="643"/>
      <c r="CB37" s="688"/>
      <c r="CD37" s="689" t="s">
        <v>331</v>
      </c>
      <c r="CE37" s="686"/>
      <c r="CF37" s="686"/>
      <c r="CG37" s="686"/>
      <c r="CH37" s="686"/>
      <c r="CI37" s="686"/>
      <c r="CJ37" s="686"/>
      <c r="CK37" s="686"/>
      <c r="CL37" s="686"/>
      <c r="CM37" s="686"/>
      <c r="CN37" s="686"/>
      <c r="CO37" s="686"/>
      <c r="CP37" s="686"/>
      <c r="CQ37" s="687"/>
      <c r="CR37" s="642">
        <v>655493</v>
      </c>
      <c r="CS37" s="661"/>
      <c r="CT37" s="661"/>
      <c r="CU37" s="661"/>
      <c r="CV37" s="661"/>
      <c r="CW37" s="661"/>
      <c r="CX37" s="661"/>
      <c r="CY37" s="662"/>
      <c r="CZ37" s="645">
        <v>3.6</v>
      </c>
      <c r="DA37" s="663"/>
      <c r="DB37" s="663"/>
      <c r="DC37" s="664"/>
      <c r="DD37" s="648">
        <v>642431</v>
      </c>
      <c r="DE37" s="661"/>
      <c r="DF37" s="661"/>
      <c r="DG37" s="661"/>
      <c r="DH37" s="661"/>
      <c r="DI37" s="661"/>
      <c r="DJ37" s="661"/>
      <c r="DK37" s="662"/>
      <c r="DL37" s="648">
        <v>564008</v>
      </c>
      <c r="DM37" s="661"/>
      <c r="DN37" s="661"/>
      <c r="DO37" s="661"/>
      <c r="DP37" s="661"/>
      <c r="DQ37" s="661"/>
      <c r="DR37" s="661"/>
      <c r="DS37" s="661"/>
      <c r="DT37" s="661"/>
      <c r="DU37" s="661"/>
      <c r="DV37" s="662"/>
      <c r="DW37" s="645">
        <v>6.3</v>
      </c>
      <c r="DX37" s="663"/>
      <c r="DY37" s="663"/>
      <c r="DZ37" s="663"/>
      <c r="EA37" s="663"/>
      <c r="EB37" s="663"/>
      <c r="EC37" s="681"/>
    </row>
    <row r="38" spans="2:133" ht="11.25" customHeight="1" x14ac:dyDescent="0.15">
      <c r="B38" s="639" t="s">
        <v>332</v>
      </c>
      <c r="C38" s="640"/>
      <c r="D38" s="640"/>
      <c r="E38" s="640"/>
      <c r="F38" s="640"/>
      <c r="G38" s="640"/>
      <c r="H38" s="640"/>
      <c r="I38" s="640"/>
      <c r="J38" s="640"/>
      <c r="K38" s="640"/>
      <c r="L38" s="640"/>
      <c r="M38" s="640"/>
      <c r="N38" s="640"/>
      <c r="O38" s="640"/>
      <c r="P38" s="640"/>
      <c r="Q38" s="641"/>
      <c r="R38" s="642">
        <v>471704</v>
      </c>
      <c r="S38" s="643"/>
      <c r="T38" s="643"/>
      <c r="U38" s="643"/>
      <c r="V38" s="643"/>
      <c r="W38" s="643"/>
      <c r="X38" s="643"/>
      <c r="Y38" s="644"/>
      <c r="Z38" s="675">
        <v>2.5</v>
      </c>
      <c r="AA38" s="675"/>
      <c r="AB38" s="675"/>
      <c r="AC38" s="675"/>
      <c r="AD38" s="676">
        <v>10301</v>
      </c>
      <c r="AE38" s="676"/>
      <c r="AF38" s="676"/>
      <c r="AG38" s="676"/>
      <c r="AH38" s="676"/>
      <c r="AI38" s="676"/>
      <c r="AJ38" s="676"/>
      <c r="AK38" s="676"/>
      <c r="AL38" s="645">
        <v>0.1</v>
      </c>
      <c r="AM38" s="646"/>
      <c r="AN38" s="646"/>
      <c r="AO38" s="677"/>
      <c r="AQ38" s="682" t="s">
        <v>333</v>
      </c>
      <c r="AR38" s="683"/>
      <c r="AS38" s="683"/>
      <c r="AT38" s="683"/>
      <c r="AU38" s="683"/>
      <c r="AV38" s="683"/>
      <c r="AW38" s="683"/>
      <c r="AX38" s="683"/>
      <c r="AY38" s="684"/>
      <c r="AZ38" s="642">
        <v>109345</v>
      </c>
      <c r="BA38" s="643"/>
      <c r="BB38" s="643"/>
      <c r="BC38" s="643"/>
      <c r="BD38" s="661"/>
      <c r="BE38" s="661"/>
      <c r="BF38" s="685"/>
      <c r="BG38" s="689" t="s">
        <v>334</v>
      </c>
      <c r="BH38" s="686"/>
      <c r="BI38" s="686"/>
      <c r="BJ38" s="686"/>
      <c r="BK38" s="686"/>
      <c r="BL38" s="686"/>
      <c r="BM38" s="686"/>
      <c r="BN38" s="686"/>
      <c r="BO38" s="686"/>
      <c r="BP38" s="686"/>
      <c r="BQ38" s="686"/>
      <c r="BR38" s="686"/>
      <c r="BS38" s="686"/>
      <c r="BT38" s="686"/>
      <c r="BU38" s="687"/>
      <c r="BV38" s="642">
        <v>3686</v>
      </c>
      <c r="BW38" s="643"/>
      <c r="BX38" s="643"/>
      <c r="BY38" s="643"/>
      <c r="BZ38" s="643"/>
      <c r="CA38" s="643"/>
      <c r="CB38" s="688"/>
      <c r="CD38" s="689" t="s">
        <v>335</v>
      </c>
      <c r="CE38" s="686"/>
      <c r="CF38" s="686"/>
      <c r="CG38" s="686"/>
      <c r="CH38" s="686"/>
      <c r="CI38" s="686"/>
      <c r="CJ38" s="686"/>
      <c r="CK38" s="686"/>
      <c r="CL38" s="686"/>
      <c r="CM38" s="686"/>
      <c r="CN38" s="686"/>
      <c r="CO38" s="686"/>
      <c r="CP38" s="686"/>
      <c r="CQ38" s="687"/>
      <c r="CR38" s="642">
        <v>1234664</v>
      </c>
      <c r="CS38" s="643"/>
      <c r="CT38" s="643"/>
      <c r="CU38" s="643"/>
      <c r="CV38" s="643"/>
      <c r="CW38" s="643"/>
      <c r="CX38" s="643"/>
      <c r="CY38" s="644"/>
      <c r="CZ38" s="645">
        <v>6.7</v>
      </c>
      <c r="DA38" s="663"/>
      <c r="DB38" s="663"/>
      <c r="DC38" s="664"/>
      <c r="DD38" s="648">
        <v>1076011</v>
      </c>
      <c r="DE38" s="643"/>
      <c r="DF38" s="643"/>
      <c r="DG38" s="643"/>
      <c r="DH38" s="643"/>
      <c r="DI38" s="643"/>
      <c r="DJ38" s="643"/>
      <c r="DK38" s="644"/>
      <c r="DL38" s="648">
        <v>1057391</v>
      </c>
      <c r="DM38" s="643"/>
      <c r="DN38" s="643"/>
      <c r="DO38" s="643"/>
      <c r="DP38" s="643"/>
      <c r="DQ38" s="643"/>
      <c r="DR38" s="643"/>
      <c r="DS38" s="643"/>
      <c r="DT38" s="643"/>
      <c r="DU38" s="643"/>
      <c r="DV38" s="644"/>
      <c r="DW38" s="645">
        <v>11.8</v>
      </c>
      <c r="DX38" s="663"/>
      <c r="DY38" s="663"/>
      <c r="DZ38" s="663"/>
      <c r="EA38" s="663"/>
      <c r="EB38" s="663"/>
      <c r="EC38" s="681"/>
    </row>
    <row r="39" spans="2:133" ht="11.25" customHeight="1" x14ac:dyDescent="0.15">
      <c r="B39" s="639" t="s">
        <v>336</v>
      </c>
      <c r="C39" s="640"/>
      <c r="D39" s="640"/>
      <c r="E39" s="640"/>
      <c r="F39" s="640"/>
      <c r="G39" s="640"/>
      <c r="H39" s="640"/>
      <c r="I39" s="640"/>
      <c r="J39" s="640"/>
      <c r="K39" s="640"/>
      <c r="L39" s="640"/>
      <c r="M39" s="640"/>
      <c r="N39" s="640"/>
      <c r="O39" s="640"/>
      <c r="P39" s="640"/>
      <c r="Q39" s="641"/>
      <c r="R39" s="642">
        <v>1978400</v>
      </c>
      <c r="S39" s="643"/>
      <c r="T39" s="643"/>
      <c r="U39" s="643"/>
      <c r="V39" s="643"/>
      <c r="W39" s="643"/>
      <c r="X39" s="643"/>
      <c r="Y39" s="644"/>
      <c r="Z39" s="675">
        <v>10.5</v>
      </c>
      <c r="AA39" s="675"/>
      <c r="AB39" s="675"/>
      <c r="AC39" s="675"/>
      <c r="AD39" s="676" t="s">
        <v>137</v>
      </c>
      <c r="AE39" s="676"/>
      <c r="AF39" s="676"/>
      <c r="AG39" s="676"/>
      <c r="AH39" s="676"/>
      <c r="AI39" s="676"/>
      <c r="AJ39" s="676"/>
      <c r="AK39" s="676"/>
      <c r="AL39" s="645" t="s">
        <v>137</v>
      </c>
      <c r="AM39" s="646"/>
      <c r="AN39" s="646"/>
      <c r="AO39" s="677"/>
      <c r="AQ39" s="682" t="s">
        <v>337</v>
      </c>
      <c r="AR39" s="683"/>
      <c r="AS39" s="683"/>
      <c r="AT39" s="683"/>
      <c r="AU39" s="683"/>
      <c r="AV39" s="683"/>
      <c r="AW39" s="683"/>
      <c r="AX39" s="683"/>
      <c r="AY39" s="684"/>
      <c r="AZ39" s="642" t="s">
        <v>137</v>
      </c>
      <c r="BA39" s="643"/>
      <c r="BB39" s="643"/>
      <c r="BC39" s="643"/>
      <c r="BD39" s="661"/>
      <c r="BE39" s="661"/>
      <c r="BF39" s="685"/>
      <c r="BG39" s="689" t="s">
        <v>338</v>
      </c>
      <c r="BH39" s="686"/>
      <c r="BI39" s="686"/>
      <c r="BJ39" s="686"/>
      <c r="BK39" s="686"/>
      <c r="BL39" s="686"/>
      <c r="BM39" s="686"/>
      <c r="BN39" s="686"/>
      <c r="BO39" s="686"/>
      <c r="BP39" s="686"/>
      <c r="BQ39" s="686"/>
      <c r="BR39" s="686"/>
      <c r="BS39" s="686"/>
      <c r="BT39" s="686"/>
      <c r="BU39" s="687"/>
      <c r="BV39" s="642">
        <v>5628</v>
      </c>
      <c r="BW39" s="643"/>
      <c r="BX39" s="643"/>
      <c r="BY39" s="643"/>
      <c r="BZ39" s="643"/>
      <c r="CA39" s="643"/>
      <c r="CB39" s="688"/>
      <c r="CD39" s="689" t="s">
        <v>339</v>
      </c>
      <c r="CE39" s="686"/>
      <c r="CF39" s="686"/>
      <c r="CG39" s="686"/>
      <c r="CH39" s="686"/>
      <c r="CI39" s="686"/>
      <c r="CJ39" s="686"/>
      <c r="CK39" s="686"/>
      <c r="CL39" s="686"/>
      <c r="CM39" s="686"/>
      <c r="CN39" s="686"/>
      <c r="CO39" s="686"/>
      <c r="CP39" s="686"/>
      <c r="CQ39" s="687"/>
      <c r="CR39" s="642">
        <v>142936</v>
      </c>
      <c r="CS39" s="661"/>
      <c r="CT39" s="661"/>
      <c r="CU39" s="661"/>
      <c r="CV39" s="661"/>
      <c r="CW39" s="661"/>
      <c r="CX39" s="661"/>
      <c r="CY39" s="662"/>
      <c r="CZ39" s="645">
        <v>0.8</v>
      </c>
      <c r="DA39" s="663"/>
      <c r="DB39" s="663"/>
      <c r="DC39" s="664"/>
      <c r="DD39" s="648">
        <v>99094</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1"/>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232</v>
      </c>
      <c r="S40" s="643"/>
      <c r="T40" s="643"/>
      <c r="U40" s="643"/>
      <c r="V40" s="643"/>
      <c r="W40" s="643"/>
      <c r="X40" s="643"/>
      <c r="Y40" s="644"/>
      <c r="Z40" s="675" t="s">
        <v>137</v>
      </c>
      <c r="AA40" s="675"/>
      <c r="AB40" s="675"/>
      <c r="AC40" s="675"/>
      <c r="AD40" s="676" t="s">
        <v>232</v>
      </c>
      <c r="AE40" s="676"/>
      <c r="AF40" s="676"/>
      <c r="AG40" s="676"/>
      <c r="AH40" s="676"/>
      <c r="AI40" s="676"/>
      <c r="AJ40" s="676"/>
      <c r="AK40" s="676"/>
      <c r="AL40" s="645" t="s">
        <v>137</v>
      </c>
      <c r="AM40" s="646"/>
      <c r="AN40" s="646"/>
      <c r="AO40" s="677"/>
      <c r="AQ40" s="682" t="s">
        <v>341</v>
      </c>
      <c r="AR40" s="683"/>
      <c r="AS40" s="683"/>
      <c r="AT40" s="683"/>
      <c r="AU40" s="683"/>
      <c r="AV40" s="683"/>
      <c r="AW40" s="683"/>
      <c r="AX40" s="683"/>
      <c r="AY40" s="684"/>
      <c r="AZ40" s="642" t="s">
        <v>232</v>
      </c>
      <c r="BA40" s="643"/>
      <c r="BB40" s="643"/>
      <c r="BC40" s="643"/>
      <c r="BD40" s="661"/>
      <c r="BE40" s="661"/>
      <c r="BF40" s="685"/>
      <c r="BG40" s="690" t="s">
        <v>342</v>
      </c>
      <c r="BH40" s="691"/>
      <c r="BI40" s="691"/>
      <c r="BJ40" s="691"/>
      <c r="BK40" s="691"/>
      <c r="BL40" s="236"/>
      <c r="BM40" s="686" t="s">
        <v>343</v>
      </c>
      <c r="BN40" s="686"/>
      <c r="BO40" s="686"/>
      <c r="BP40" s="686"/>
      <c r="BQ40" s="686"/>
      <c r="BR40" s="686"/>
      <c r="BS40" s="686"/>
      <c r="BT40" s="686"/>
      <c r="BU40" s="687"/>
      <c r="BV40" s="642">
        <v>103</v>
      </c>
      <c r="BW40" s="643"/>
      <c r="BX40" s="643"/>
      <c r="BY40" s="643"/>
      <c r="BZ40" s="643"/>
      <c r="CA40" s="643"/>
      <c r="CB40" s="688"/>
      <c r="CD40" s="689" t="s">
        <v>344</v>
      </c>
      <c r="CE40" s="686"/>
      <c r="CF40" s="686"/>
      <c r="CG40" s="686"/>
      <c r="CH40" s="686"/>
      <c r="CI40" s="686"/>
      <c r="CJ40" s="686"/>
      <c r="CK40" s="686"/>
      <c r="CL40" s="686"/>
      <c r="CM40" s="686"/>
      <c r="CN40" s="686"/>
      <c r="CO40" s="686"/>
      <c r="CP40" s="686"/>
      <c r="CQ40" s="687"/>
      <c r="CR40" s="642">
        <v>216934</v>
      </c>
      <c r="CS40" s="643"/>
      <c r="CT40" s="643"/>
      <c r="CU40" s="643"/>
      <c r="CV40" s="643"/>
      <c r="CW40" s="643"/>
      <c r="CX40" s="643"/>
      <c r="CY40" s="644"/>
      <c r="CZ40" s="645">
        <v>1.2</v>
      </c>
      <c r="DA40" s="663"/>
      <c r="DB40" s="663"/>
      <c r="DC40" s="664"/>
      <c r="DD40" s="648">
        <v>70814</v>
      </c>
      <c r="DE40" s="643"/>
      <c r="DF40" s="643"/>
      <c r="DG40" s="643"/>
      <c r="DH40" s="643"/>
      <c r="DI40" s="643"/>
      <c r="DJ40" s="643"/>
      <c r="DK40" s="644"/>
      <c r="DL40" s="648" t="s">
        <v>136</v>
      </c>
      <c r="DM40" s="643"/>
      <c r="DN40" s="643"/>
      <c r="DO40" s="643"/>
      <c r="DP40" s="643"/>
      <c r="DQ40" s="643"/>
      <c r="DR40" s="643"/>
      <c r="DS40" s="643"/>
      <c r="DT40" s="643"/>
      <c r="DU40" s="643"/>
      <c r="DV40" s="644"/>
      <c r="DW40" s="645" t="s">
        <v>232</v>
      </c>
      <c r="DX40" s="663"/>
      <c r="DY40" s="663"/>
      <c r="DZ40" s="663"/>
      <c r="EA40" s="663"/>
      <c r="EB40" s="663"/>
      <c r="EC40" s="681"/>
    </row>
    <row r="41" spans="2:133" ht="11.25" customHeight="1" x14ac:dyDescent="0.15">
      <c r="B41" s="639" t="s">
        <v>345</v>
      </c>
      <c r="C41" s="640"/>
      <c r="D41" s="640"/>
      <c r="E41" s="640"/>
      <c r="F41" s="640"/>
      <c r="G41" s="640"/>
      <c r="H41" s="640"/>
      <c r="I41" s="640"/>
      <c r="J41" s="640"/>
      <c r="K41" s="640"/>
      <c r="L41" s="640"/>
      <c r="M41" s="640"/>
      <c r="N41" s="640"/>
      <c r="O41" s="640"/>
      <c r="P41" s="640"/>
      <c r="Q41" s="641"/>
      <c r="R41" s="642" t="s">
        <v>232</v>
      </c>
      <c r="S41" s="643"/>
      <c r="T41" s="643"/>
      <c r="U41" s="643"/>
      <c r="V41" s="643"/>
      <c r="W41" s="643"/>
      <c r="X41" s="643"/>
      <c r="Y41" s="644"/>
      <c r="Z41" s="675" t="s">
        <v>232</v>
      </c>
      <c r="AA41" s="675"/>
      <c r="AB41" s="675"/>
      <c r="AC41" s="675"/>
      <c r="AD41" s="676" t="s">
        <v>232</v>
      </c>
      <c r="AE41" s="676"/>
      <c r="AF41" s="676"/>
      <c r="AG41" s="676"/>
      <c r="AH41" s="676"/>
      <c r="AI41" s="676"/>
      <c r="AJ41" s="676"/>
      <c r="AK41" s="676"/>
      <c r="AL41" s="645" t="s">
        <v>137</v>
      </c>
      <c r="AM41" s="646"/>
      <c r="AN41" s="646"/>
      <c r="AO41" s="677"/>
      <c r="AQ41" s="682" t="s">
        <v>346</v>
      </c>
      <c r="AR41" s="683"/>
      <c r="AS41" s="683"/>
      <c r="AT41" s="683"/>
      <c r="AU41" s="683"/>
      <c r="AV41" s="683"/>
      <c r="AW41" s="683"/>
      <c r="AX41" s="683"/>
      <c r="AY41" s="684"/>
      <c r="AZ41" s="642">
        <v>168780</v>
      </c>
      <c r="BA41" s="643"/>
      <c r="BB41" s="643"/>
      <c r="BC41" s="643"/>
      <c r="BD41" s="661"/>
      <c r="BE41" s="661"/>
      <c r="BF41" s="685"/>
      <c r="BG41" s="690"/>
      <c r="BH41" s="691"/>
      <c r="BI41" s="691"/>
      <c r="BJ41" s="691"/>
      <c r="BK41" s="691"/>
      <c r="BL41" s="236"/>
      <c r="BM41" s="686" t="s">
        <v>347</v>
      </c>
      <c r="BN41" s="686"/>
      <c r="BO41" s="686"/>
      <c r="BP41" s="686"/>
      <c r="BQ41" s="686"/>
      <c r="BR41" s="686"/>
      <c r="BS41" s="686"/>
      <c r="BT41" s="686"/>
      <c r="BU41" s="687"/>
      <c r="BV41" s="642">
        <v>1</v>
      </c>
      <c r="BW41" s="643"/>
      <c r="BX41" s="643"/>
      <c r="BY41" s="643"/>
      <c r="BZ41" s="643"/>
      <c r="CA41" s="643"/>
      <c r="CB41" s="688"/>
      <c r="CD41" s="689" t="s">
        <v>348</v>
      </c>
      <c r="CE41" s="686"/>
      <c r="CF41" s="686"/>
      <c r="CG41" s="686"/>
      <c r="CH41" s="686"/>
      <c r="CI41" s="686"/>
      <c r="CJ41" s="686"/>
      <c r="CK41" s="686"/>
      <c r="CL41" s="686"/>
      <c r="CM41" s="686"/>
      <c r="CN41" s="686"/>
      <c r="CO41" s="686"/>
      <c r="CP41" s="686"/>
      <c r="CQ41" s="687"/>
      <c r="CR41" s="642" t="s">
        <v>137</v>
      </c>
      <c r="CS41" s="661"/>
      <c r="CT41" s="661"/>
      <c r="CU41" s="661"/>
      <c r="CV41" s="661"/>
      <c r="CW41" s="661"/>
      <c r="CX41" s="661"/>
      <c r="CY41" s="662"/>
      <c r="CZ41" s="645" t="s">
        <v>232</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454200</v>
      </c>
      <c r="S42" s="643"/>
      <c r="T42" s="643"/>
      <c r="U42" s="643"/>
      <c r="V42" s="643"/>
      <c r="W42" s="643"/>
      <c r="X42" s="643"/>
      <c r="Y42" s="644"/>
      <c r="Z42" s="675">
        <v>2.4</v>
      </c>
      <c r="AA42" s="675"/>
      <c r="AB42" s="675"/>
      <c r="AC42" s="675"/>
      <c r="AD42" s="676" t="s">
        <v>137</v>
      </c>
      <c r="AE42" s="676"/>
      <c r="AF42" s="676"/>
      <c r="AG42" s="676"/>
      <c r="AH42" s="676"/>
      <c r="AI42" s="676"/>
      <c r="AJ42" s="676"/>
      <c r="AK42" s="676"/>
      <c r="AL42" s="645" t="s">
        <v>137</v>
      </c>
      <c r="AM42" s="646"/>
      <c r="AN42" s="646"/>
      <c r="AO42" s="677"/>
      <c r="AQ42" s="678" t="s">
        <v>350</v>
      </c>
      <c r="AR42" s="679"/>
      <c r="AS42" s="679"/>
      <c r="AT42" s="679"/>
      <c r="AU42" s="679"/>
      <c r="AV42" s="679"/>
      <c r="AW42" s="679"/>
      <c r="AX42" s="679"/>
      <c r="AY42" s="680"/>
      <c r="AZ42" s="626">
        <v>1065884</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343</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3139327</v>
      </c>
      <c r="CS42" s="643"/>
      <c r="CT42" s="643"/>
      <c r="CU42" s="643"/>
      <c r="CV42" s="643"/>
      <c r="CW42" s="643"/>
      <c r="CX42" s="643"/>
      <c r="CY42" s="644"/>
      <c r="CZ42" s="645">
        <v>17</v>
      </c>
      <c r="DA42" s="646"/>
      <c r="DB42" s="646"/>
      <c r="DC42" s="647"/>
      <c r="DD42" s="648">
        <v>442747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18825208</v>
      </c>
      <c r="S43" s="665"/>
      <c r="T43" s="665"/>
      <c r="U43" s="665"/>
      <c r="V43" s="665"/>
      <c r="W43" s="665"/>
      <c r="X43" s="665"/>
      <c r="Y43" s="666"/>
      <c r="Z43" s="667">
        <v>100</v>
      </c>
      <c r="AA43" s="667"/>
      <c r="AB43" s="667"/>
      <c r="AC43" s="667"/>
      <c r="AD43" s="668">
        <v>8489990</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30940</v>
      </c>
      <c r="CS43" s="661"/>
      <c r="CT43" s="661"/>
      <c r="CU43" s="661"/>
      <c r="CV43" s="661"/>
      <c r="CW43" s="661"/>
      <c r="CX43" s="661"/>
      <c r="CY43" s="662"/>
      <c r="CZ43" s="645">
        <v>0.2</v>
      </c>
      <c r="DA43" s="663"/>
      <c r="DB43" s="663"/>
      <c r="DC43" s="664"/>
      <c r="DD43" s="648">
        <v>30940</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3110924</v>
      </c>
      <c r="CS44" s="643"/>
      <c r="CT44" s="643"/>
      <c r="CU44" s="643"/>
      <c r="CV44" s="643"/>
      <c r="CW44" s="643"/>
      <c r="CX44" s="643"/>
      <c r="CY44" s="644"/>
      <c r="CZ44" s="645">
        <v>16.899999999999999</v>
      </c>
      <c r="DA44" s="646"/>
      <c r="DB44" s="646"/>
      <c r="DC44" s="647"/>
      <c r="DD44" s="648">
        <v>438873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1223193</v>
      </c>
      <c r="CS45" s="661"/>
      <c r="CT45" s="661"/>
      <c r="CU45" s="661"/>
      <c r="CV45" s="661"/>
      <c r="CW45" s="661"/>
      <c r="CX45" s="661"/>
      <c r="CY45" s="662"/>
      <c r="CZ45" s="645">
        <v>6.6</v>
      </c>
      <c r="DA45" s="663"/>
      <c r="DB45" s="663"/>
      <c r="DC45" s="664"/>
      <c r="DD45" s="648">
        <v>59383</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1563225</v>
      </c>
      <c r="CS46" s="643"/>
      <c r="CT46" s="643"/>
      <c r="CU46" s="643"/>
      <c r="CV46" s="643"/>
      <c r="CW46" s="643"/>
      <c r="CX46" s="643"/>
      <c r="CY46" s="644"/>
      <c r="CZ46" s="645">
        <v>8.5</v>
      </c>
      <c r="DA46" s="646"/>
      <c r="DB46" s="646"/>
      <c r="DC46" s="647"/>
      <c r="DD46" s="648">
        <v>373725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28403</v>
      </c>
      <c r="CS47" s="661"/>
      <c r="CT47" s="661"/>
      <c r="CU47" s="661"/>
      <c r="CV47" s="661"/>
      <c r="CW47" s="661"/>
      <c r="CX47" s="661"/>
      <c r="CY47" s="662"/>
      <c r="CZ47" s="645">
        <v>0.2</v>
      </c>
      <c r="DA47" s="663"/>
      <c r="DB47" s="663"/>
      <c r="DC47" s="664"/>
      <c r="DD47" s="648">
        <v>3874</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137</v>
      </c>
      <c r="CS48" s="643"/>
      <c r="CT48" s="643"/>
      <c r="CU48" s="643"/>
      <c r="CV48" s="643"/>
      <c r="CW48" s="643"/>
      <c r="CX48" s="643"/>
      <c r="CY48" s="644"/>
      <c r="CZ48" s="645" t="s">
        <v>137</v>
      </c>
      <c r="DA48" s="646"/>
      <c r="DB48" s="646"/>
      <c r="DC48" s="647"/>
      <c r="DD48" s="648" t="s">
        <v>232</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18445790</v>
      </c>
      <c r="CS49" s="627"/>
      <c r="CT49" s="627"/>
      <c r="CU49" s="627"/>
      <c r="CV49" s="627"/>
      <c r="CW49" s="627"/>
      <c r="CX49" s="627"/>
      <c r="CY49" s="628"/>
      <c r="CZ49" s="629">
        <v>100</v>
      </c>
      <c r="DA49" s="630"/>
      <c r="DB49" s="630"/>
      <c r="DC49" s="631"/>
      <c r="DD49" s="632">
        <v>9769375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Y6RVBu/yOyYxGG2cHl7PccLAKlW5PGA5jij/Ttt4UQSEtfZ658mdsmQh+zz8Psym1IjSEVWcThHCcdr4Faa7w==" saltValue="LYHPRPF586jBvK+DU+On0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9" t="s">
        <v>365</v>
      </c>
      <c r="DK2" s="1170"/>
      <c r="DL2" s="1170"/>
      <c r="DM2" s="1170"/>
      <c r="DN2" s="1170"/>
      <c r="DO2" s="1171"/>
      <c r="DP2" s="251"/>
      <c r="DQ2" s="1169" t="s">
        <v>366</v>
      </c>
      <c r="DR2" s="1170"/>
      <c r="DS2" s="1170"/>
      <c r="DT2" s="1170"/>
      <c r="DU2" s="1170"/>
      <c r="DV2" s="1170"/>
      <c r="DW2" s="1170"/>
      <c r="DX2" s="1170"/>
      <c r="DY2" s="1170"/>
      <c r="DZ2" s="1171"/>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2"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7" t="s">
        <v>383</v>
      </c>
      <c r="DH5" s="1158"/>
      <c r="DI5" s="1158"/>
      <c r="DJ5" s="1158"/>
      <c r="DK5" s="1159"/>
      <c r="DL5" s="1157" t="s">
        <v>384</v>
      </c>
      <c r="DM5" s="1158"/>
      <c r="DN5" s="1158"/>
      <c r="DO5" s="1158"/>
      <c r="DP5" s="1159"/>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3"/>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60"/>
      <c r="DH6" s="1161"/>
      <c r="DI6" s="1161"/>
      <c r="DJ6" s="1161"/>
      <c r="DK6" s="1162"/>
      <c r="DL6" s="1160"/>
      <c r="DM6" s="1161"/>
      <c r="DN6" s="1161"/>
      <c r="DO6" s="1161"/>
      <c r="DP6" s="1162"/>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3">
        <v>18825</v>
      </c>
      <c r="R7" s="1164"/>
      <c r="S7" s="1164"/>
      <c r="T7" s="1164"/>
      <c r="U7" s="1164"/>
      <c r="V7" s="1164">
        <v>18446</v>
      </c>
      <c r="W7" s="1164"/>
      <c r="X7" s="1164"/>
      <c r="Y7" s="1164"/>
      <c r="Z7" s="1164"/>
      <c r="AA7" s="1164">
        <v>379</v>
      </c>
      <c r="AB7" s="1164"/>
      <c r="AC7" s="1164"/>
      <c r="AD7" s="1164"/>
      <c r="AE7" s="1165"/>
      <c r="AF7" s="1166">
        <v>325</v>
      </c>
      <c r="AG7" s="1167"/>
      <c r="AH7" s="1167"/>
      <c r="AI7" s="1167"/>
      <c r="AJ7" s="1168"/>
      <c r="AK7" s="1150">
        <v>191</v>
      </c>
      <c r="AL7" s="1151"/>
      <c r="AM7" s="1151"/>
      <c r="AN7" s="1151"/>
      <c r="AO7" s="1151"/>
      <c r="AP7" s="1151">
        <v>18656</v>
      </c>
      <c r="AQ7" s="1151"/>
      <c r="AR7" s="1151"/>
      <c r="AS7" s="1151"/>
      <c r="AT7" s="1151"/>
      <c r="AU7" s="1152"/>
      <c r="AV7" s="1152"/>
      <c r="AW7" s="1152"/>
      <c r="AX7" s="1152"/>
      <c r="AY7" s="1153"/>
      <c r="AZ7" s="254"/>
      <c r="BA7" s="254"/>
      <c r="BB7" s="254"/>
      <c r="BC7" s="254"/>
      <c r="BD7" s="254"/>
      <c r="BE7" s="255"/>
      <c r="BF7" s="255"/>
      <c r="BG7" s="255"/>
      <c r="BH7" s="255"/>
      <c r="BI7" s="255"/>
      <c r="BJ7" s="255"/>
      <c r="BK7" s="255"/>
      <c r="BL7" s="255"/>
      <c r="BM7" s="255"/>
      <c r="BN7" s="255"/>
      <c r="BO7" s="255"/>
      <c r="BP7" s="255"/>
      <c r="BQ7" s="261">
        <v>1</v>
      </c>
      <c r="BR7" s="262"/>
      <c r="BS7" s="1154" t="s">
        <v>584</v>
      </c>
      <c r="BT7" s="1155"/>
      <c r="BU7" s="1155"/>
      <c r="BV7" s="1155"/>
      <c r="BW7" s="1155"/>
      <c r="BX7" s="1155"/>
      <c r="BY7" s="1155"/>
      <c r="BZ7" s="1155"/>
      <c r="CA7" s="1155"/>
      <c r="CB7" s="1155"/>
      <c r="CC7" s="1155"/>
      <c r="CD7" s="1155"/>
      <c r="CE7" s="1155"/>
      <c r="CF7" s="1155"/>
      <c r="CG7" s="1156"/>
      <c r="CH7" s="1147">
        <v>1</v>
      </c>
      <c r="CI7" s="1148"/>
      <c r="CJ7" s="1148"/>
      <c r="CK7" s="1148"/>
      <c r="CL7" s="1149"/>
      <c r="CM7" s="1147">
        <v>135</v>
      </c>
      <c r="CN7" s="1148"/>
      <c r="CO7" s="1148"/>
      <c r="CP7" s="1148"/>
      <c r="CQ7" s="1149"/>
      <c r="CR7" s="1147">
        <v>130</v>
      </c>
      <c r="CS7" s="1148"/>
      <c r="CT7" s="1148"/>
      <c r="CU7" s="1148"/>
      <c r="CV7" s="1149"/>
      <c r="CW7" s="1147">
        <v>112</v>
      </c>
      <c r="CX7" s="1148"/>
      <c r="CY7" s="1148"/>
      <c r="CZ7" s="1148"/>
      <c r="DA7" s="1149"/>
      <c r="DB7" s="1147">
        <v>0</v>
      </c>
      <c r="DC7" s="1148"/>
      <c r="DD7" s="1148"/>
      <c r="DE7" s="1148"/>
      <c r="DF7" s="1149"/>
      <c r="DG7" s="1147">
        <v>0</v>
      </c>
      <c r="DH7" s="1148"/>
      <c r="DI7" s="1148"/>
      <c r="DJ7" s="1148"/>
      <c r="DK7" s="1149"/>
      <c r="DL7" s="1147">
        <v>0</v>
      </c>
      <c r="DM7" s="1148"/>
      <c r="DN7" s="1148"/>
      <c r="DO7" s="1148"/>
      <c r="DP7" s="1149"/>
      <c r="DQ7" s="1147">
        <v>0</v>
      </c>
      <c r="DR7" s="1148"/>
      <c r="DS7" s="1148"/>
      <c r="DT7" s="1148"/>
      <c r="DU7" s="1149"/>
      <c r="DV7" s="1174"/>
      <c r="DW7" s="1175"/>
      <c r="DX7" s="1175"/>
      <c r="DY7" s="1175"/>
      <c r="DZ7" s="1176"/>
      <c r="EA7" s="256"/>
    </row>
    <row r="8" spans="1:131" s="257" customFormat="1" ht="26.25" customHeight="1" x14ac:dyDescent="0.15">
      <c r="A8" s="263">
        <v>2</v>
      </c>
      <c r="B8" s="1088" t="s">
        <v>387</v>
      </c>
      <c r="C8" s="1089"/>
      <c r="D8" s="1089"/>
      <c r="E8" s="1089"/>
      <c r="F8" s="1089"/>
      <c r="G8" s="1089"/>
      <c r="H8" s="1089"/>
      <c r="I8" s="1089"/>
      <c r="J8" s="1089"/>
      <c r="K8" s="1089"/>
      <c r="L8" s="1089"/>
      <c r="M8" s="1089"/>
      <c r="N8" s="1089"/>
      <c r="O8" s="1089"/>
      <c r="P8" s="1090"/>
      <c r="Q8" s="1100">
        <v>0</v>
      </c>
      <c r="R8" s="1101"/>
      <c r="S8" s="1101"/>
      <c r="T8" s="1101"/>
      <c r="U8" s="1101"/>
      <c r="V8" s="1101">
        <v>0</v>
      </c>
      <c r="W8" s="1101"/>
      <c r="X8" s="1101"/>
      <c r="Y8" s="1101"/>
      <c r="Z8" s="1101"/>
      <c r="AA8" s="1101">
        <v>0</v>
      </c>
      <c r="AB8" s="1101"/>
      <c r="AC8" s="1101"/>
      <c r="AD8" s="1101"/>
      <c r="AE8" s="1102"/>
      <c r="AF8" s="1094">
        <v>0</v>
      </c>
      <c r="AG8" s="1095"/>
      <c r="AH8" s="1095"/>
      <c r="AI8" s="1095"/>
      <c r="AJ8" s="1096"/>
      <c r="AK8" s="1145">
        <v>0</v>
      </c>
      <c r="AL8" s="1146"/>
      <c r="AM8" s="1146"/>
      <c r="AN8" s="1146"/>
      <c r="AO8" s="1146"/>
      <c r="AP8" s="1146">
        <v>0</v>
      </c>
      <c r="AQ8" s="1146"/>
      <c r="AR8" s="1146"/>
      <c r="AS8" s="1146"/>
      <c r="AT8" s="1146"/>
      <c r="AU8" s="1143"/>
      <c r="AV8" s="1143"/>
      <c r="AW8" s="1143"/>
      <c r="AX8" s="1143"/>
      <c r="AY8" s="1144"/>
      <c r="AZ8" s="254"/>
      <c r="BA8" s="254"/>
      <c r="BB8" s="254"/>
      <c r="BC8" s="254"/>
      <c r="BD8" s="254"/>
      <c r="BE8" s="255"/>
      <c r="BF8" s="255"/>
      <c r="BG8" s="255"/>
      <c r="BH8" s="255"/>
      <c r="BI8" s="255"/>
      <c r="BJ8" s="255"/>
      <c r="BK8" s="255"/>
      <c r="BL8" s="255"/>
      <c r="BM8" s="255"/>
      <c r="BN8" s="255"/>
      <c r="BO8" s="255"/>
      <c r="BP8" s="255"/>
      <c r="BQ8" s="264">
        <v>2</v>
      </c>
      <c r="BR8" s="265"/>
      <c r="BS8" s="1071" t="s">
        <v>585</v>
      </c>
      <c r="BT8" s="1072"/>
      <c r="BU8" s="1072"/>
      <c r="BV8" s="1072"/>
      <c r="BW8" s="1072"/>
      <c r="BX8" s="1072"/>
      <c r="BY8" s="1072"/>
      <c r="BZ8" s="1072"/>
      <c r="CA8" s="1072"/>
      <c r="CB8" s="1072"/>
      <c r="CC8" s="1072"/>
      <c r="CD8" s="1072"/>
      <c r="CE8" s="1072"/>
      <c r="CF8" s="1072"/>
      <c r="CG8" s="1073"/>
      <c r="CH8" s="1046">
        <v>0</v>
      </c>
      <c r="CI8" s="1047"/>
      <c r="CJ8" s="1047"/>
      <c r="CK8" s="1047"/>
      <c r="CL8" s="1048"/>
      <c r="CM8" s="1046">
        <v>79</v>
      </c>
      <c r="CN8" s="1047"/>
      <c r="CO8" s="1047"/>
      <c r="CP8" s="1047"/>
      <c r="CQ8" s="1048"/>
      <c r="CR8" s="1046">
        <v>76</v>
      </c>
      <c r="CS8" s="1047"/>
      <c r="CT8" s="1047"/>
      <c r="CU8" s="1047"/>
      <c r="CV8" s="1048"/>
      <c r="CW8" s="1046">
        <v>10</v>
      </c>
      <c r="CX8" s="1047"/>
      <c r="CY8" s="1047"/>
      <c r="CZ8" s="1047"/>
      <c r="DA8" s="1048"/>
      <c r="DB8" s="1046">
        <v>0</v>
      </c>
      <c r="DC8" s="1047"/>
      <c r="DD8" s="1047"/>
      <c r="DE8" s="1047"/>
      <c r="DF8" s="1048"/>
      <c r="DG8" s="1046">
        <v>0</v>
      </c>
      <c r="DH8" s="1047"/>
      <c r="DI8" s="1047"/>
      <c r="DJ8" s="1047"/>
      <c r="DK8" s="1048"/>
      <c r="DL8" s="1046">
        <v>0</v>
      </c>
      <c r="DM8" s="1047"/>
      <c r="DN8" s="1047"/>
      <c r="DO8" s="1047"/>
      <c r="DP8" s="1048"/>
      <c r="DQ8" s="1046">
        <v>0</v>
      </c>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5"/>
      <c r="AL9" s="1146"/>
      <c r="AM9" s="1146"/>
      <c r="AN9" s="1146"/>
      <c r="AO9" s="1146"/>
      <c r="AP9" s="1146"/>
      <c r="AQ9" s="1146"/>
      <c r="AR9" s="1146"/>
      <c r="AS9" s="1146"/>
      <c r="AT9" s="1146"/>
      <c r="AU9" s="1143"/>
      <c r="AV9" s="1143"/>
      <c r="AW9" s="1143"/>
      <c r="AX9" s="1143"/>
      <c r="AY9" s="1144"/>
      <c r="AZ9" s="254"/>
      <c r="BA9" s="254"/>
      <c r="BB9" s="254"/>
      <c r="BC9" s="254"/>
      <c r="BD9" s="254"/>
      <c r="BE9" s="255"/>
      <c r="BF9" s="255"/>
      <c r="BG9" s="255"/>
      <c r="BH9" s="255"/>
      <c r="BI9" s="255"/>
      <c r="BJ9" s="255"/>
      <c r="BK9" s="255"/>
      <c r="BL9" s="255"/>
      <c r="BM9" s="255"/>
      <c r="BN9" s="255"/>
      <c r="BO9" s="255"/>
      <c r="BP9" s="255"/>
      <c r="BQ9" s="264">
        <v>3</v>
      </c>
      <c r="BR9" s="265" t="s">
        <v>587</v>
      </c>
      <c r="BS9" s="1071" t="s">
        <v>586</v>
      </c>
      <c r="BT9" s="1072"/>
      <c r="BU9" s="1072"/>
      <c r="BV9" s="1072"/>
      <c r="BW9" s="1072"/>
      <c r="BX9" s="1072"/>
      <c r="BY9" s="1072"/>
      <c r="BZ9" s="1072"/>
      <c r="CA9" s="1072"/>
      <c r="CB9" s="1072"/>
      <c r="CC9" s="1072"/>
      <c r="CD9" s="1072"/>
      <c r="CE9" s="1072"/>
      <c r="CF9" s="1072"/>
      <c r="CG9" s="1073"/>
      <c r="CH9" s="1046">
        <v>0</v>
      </c>
      <c r="CI9" s="1047"/>
      <c r="CJ9" s="1047"/>
      <c r="CK9" s="1047"/>
      <c r="CL9" s="1048"/>
      <c r="CM9" s="1046">
        <v>15</v>
      </c>
      <c r="CN9" s="1047"/>
      <c r="CO9" s="1047"/>
      <c r="CP9" s="1047"/>
      <c r="CQ9" s="1048"/>
      <c r="CR9" s="1046">
        <v>5</v>
      </c>
      <c r="CS9" s="1047"/>
      <c r="CT9" s="1047"/>
      <c r="CU9" s="1047"/>
      <c r="CV9" s="1048"/>
      <c r="CW9" s="1046">
        <v>0</v>
      </c>
      <c r="CX9" s="1047"/>
      <c r="CY9" s="1047"/>
      <c r="CZ9" s="1047"/>
      <c r="DA9" s="1048"/>
      <c r="DB9" s="1046">
        <v>0</v>
      </c>
      <c r="DC9" s="1047"/>
      <c r="DD9" s="1047"/>
      <c r="DE9" s="1047"/>
      <c r="DF9" s="1048"/>
      <c r="DG9" s="1046">
        <v>0</v>
      </c>
      <c r="DH9" s="1047"/>
      <c r="DI9" s="1047"/>
      <c r="DJ9" s="1047"/>
      <c r="DK9" s="1048"/>
      <c r="DL9" s="1046">
        <v>0</v>
      </c>
      <c r="DM9" s="1047"/>
      <c r="DN9" s="1047"/>
      <c r="DO9" s="1047"/>
      <c r="DP9" s="1048"/>
      <c r="DQ9" s="1046">
        <v>0</v>
      </c>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5"/>
      <c r="AL10" s="1146"/>
      <c r="AM10" s="1146"/>
      <c r="AN10" s="1146"/>
      <c r="AO10" s="1146"/>
      <c r="AP10" s="1146"/>
      <c r="AQ10" s="1146"/>
      <c r="AR10" s="1146"/>
      <c r="AS10" s="1146"/>
      <c r="AT10" s="1146"/>
      <c r="AU10" s="1143"/>
      <c r="AV10" s="1143"/>
      <c r="AW10" s="1143"/>
      <c r="AX10" s="1143"/>
      <c r="AY10" s="1144"/>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5"/>
      <c r="AL11" s="1146"/>
      <c r="AM11" s="1146"/>
      <c r="AN11" s="1146"/>
      <c r="AO11" s="1146"/>
      <c r="AP11" s="1146"/>
      <c r="AQ11" s="1146"/>
      <c r="AR11" s="1146"/>
      <c r="AS11" s="1146"/>
      <c r="AT11" s="1146"/>
      <c r="AU11" s="1143"/>
      <c r="AV11" s="1143"/>
      <c r="AW11" s="1143"/>
      <c r="AX11" s="1143"/>
      <c r="AY11" s="1144"/>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5"/>
      <c r="AL12" s="1146"/>
      <c r="AM12" s="1146"/>
      <c r="AN12" s="1146"/>
      <c r="AO12" s="1146"/>
      <c r="AP12" s="1146"/>
      <c r="AQ12" s="1146"/>
      <c r="AR12" s="1146"/>
      <c r="AS12" s="1146"/>
      <c r="AT12" s="1146"/>
      <c r="AU12" s="1143"/>
      <c r="AV12" s="1143"/>
      <c r="AW12" s="1143"/>
      <c r="AX12" s="1143"/>
      <c r="AY12" s="1144"/>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5"/>
      <c r="AL13" s="1146"/>
      <c r="AM13" s="1146"/>
      <c r="AN13" s="1146"/>
      <c r="AO13" s="1146"/>
      <c r="AP13" s="1146"/>
      <c r="AQ13" s="1146"/>
      <c r="AR13" s="1146"/>
      <c r="AS13" s="1146"/>
      <c r="AT13" s="1146"/>
      <c r="AU13" s="1143"/>
      <c r="AV13" s="1143"/>
      <c r="AW13" s="1143"/>
      <c r="AX13" s="1143"/>
      <c r="AY13" s="1144"/>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5"/>
      <c r="AL14" s="1146"/>
      <c r="AM14" s="1146"/>
      <c r="AN14" s="1146"/>
      <c r="AO14" s="1146"/>
      <c r="AP14" s="1146"/>
      <c r="AQ14" s="1146"/>
      <c r="AR14" s="1146"/>
      <c r="AS14" s="1146"/>
      <c r="AT14" s="1146"/>
      <c r="AU14" s="1143"/>
      <c r="AV14" s="1143"/>
      <c r="AW14" s="1143"/>
      <c r="AX14" s="1143"/>
      <c r="AY14" s="1144"/>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5"/>
      <c r="AL15" s="1146"/>
      <c r="AM15" s="1146"/>
      <c r="AN15" s="1146"/>
      <c r="AO15" s="1146"/>
      <c r="AP15" s="1146"/>
      <c r="AQ15" s="1146"/>
      <c r="AR15" s="1146"/>
      <c r="AS15" s="1146"/>
      <c r="AT15" s="1146"/>
      <c r="AU15" s="1143"/>
      <c r="AV15" s="1143"/>
      <c r="AW15" s="1143"/>
      <c r="AX15" s="1143"/>
      <c r="AY15" s="1144"/>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5"/>
      <c r="AL16" s="1146"/>
      <c r="AM16" s="1146"/>
      <c r="AN16" s="1146"/>
      <c r="AO16" s="1146"/>
      <c r="AP16" s="1146"/>
      <c r="AQ16" s="1146"/>
      <c r="AR16" s="1146"/>
      <c r="AS16" s="1146"/>
      <c r="AT16" s="1146"/>
      <c r="AU16" s="1143"/>
      <c r="AV16" s="1143"/>
      <c r="AW16" s="1143"/>
      <c r="AX16" s="1143"/>
      <c r="AY16" s="1144"/>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5"/>
      <c r="AL17" s="1146"/>
      <c r="AM17" s="1146"/>
      <c r="AN17" s="1146"/>
      <c r="AO17" s="1146"/>
      <c r="AP17" s="1146"/>
      <c r="AQ17" s="1146"/>
      <c r="AR17" s="1146"/>
      <c r="AS17" s="1146"/>
      <c r="AT17" s="1146"/>
      <c r="AU17" s="1143"/>
      <c r="AV17" s="1143"/>
      <c r="AW17" s="1143"/>
      <c r="AX17" s="1143"/>
      <c r="AY17" s="1144"/>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5"/>
      <c r="AL18" s="1146"/>
      <c r="AM18" s="1146"/>
      <c r="AN18" s="1146"/>
      <c r="AO18" s="1146"/>
      <c r="AP18" s="1146"/>
      <c r="AQ18" s="1146"/>
      <c r="AR18" s="1146"/>
      <c r="AS18" s="1146"/>
      <c r="AT18" s="1146"/>
      <c r="AU18" s="1143"/>
      <c r="AV18" s="1143"/>
      <c r="AW18" s="1143"/>
      <c r="AX18" s="1143"/>
      <c r="AY18" s="1144"/>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5"/>
      <c r="AL19" s="1146"/>
      <c r="AM19" s="1146"/>
      <c r="AN19" s="1146"/>
      <c r="AO19" s="1146"/>
      <c r="AP19" s="1146"/>
      <c r="AQ19" s="1146"/>
      <c r="AR19" s="1146"/>
      <c r="AS19" s="1146"/>
      <c r="AT19" s="1146"/>
      <c r="AU19" s="1143"/>
      <c r="AV19" s="1143"/>
      <c r="AW19" s="1143"/>
      <c r="AX19" s="1143"/>
      <c r="AY19" s="1144"/>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5"/>
      <c r="AL20" s="1146"/>
      <c r="AM20" s="1146"/>
      <c r="AN20" s="1146"/>
      <c r="AO20" s="1146"/>
      <c r="AP20" s="1146"/>
      <c r="AQ20" s="1146"/>
      <c r="AR20" s="1146"/>
      <c r="AS20" s="1146"/>
      <c r="AT20" s="1146"/>
      <c r="AU20" s="1143"/>
      <c r="AV20" s="1143"/>
      <c r="AW20" s="1143"/>
      <c r="AX20" s="1143"/>
      <c r="AY20" s="1144"/>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5"/>
      <c r="AL21" s="1146"/>
      <c r="AM21" s="1146"/>
      <c r="AN21" s="1146"/>
      <c r="AO21" s="1146"/>
      <c r="AP21" s="1146"/>
      <c r="AQ21" s="1146"/>
      <c r="AR21" s="1146"/>
      <c r="AS21" s="1146"/>
      <c r="AT21" s="1146"/>
      <c r="AU21" s="1143"/>
      <c r="AV21" s="1143"/>
      <c r="AW21" s="1143"/>
      <c r="AX21" s="1143"/>
      <c r="AY21" s="1144"/>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40"/>
      <c r="R22" s="1141"/>
      <c r="S22" s="1141"/>
      <c r="T22" s="1141"/>
      <c r="U22" s="1141"/>
      <c r="V22" s="1141"/>
      <c r="W22" s="1141"/>
      <c r="X22" s="1141"/>
      <c r="Y22" s="1141"/>
      <c r="Z22" s="1141"/>
      <c r="AA22" s="1141"/>
      <c r="AB22" s="1141"/>
      <c r="AC22" s="1141"/>
      <c r="AD22" s="1141"/>
      <c r="AE22" s="1142"/>
      <c r="AF22" s="1094"/>
      <c r="AG22" s="1095"/>
      <c r="AH22" s="1095"/>
      <c r="AI22" s="1095"/>
      <c r="AJ22" s="1096"/>
      <c r="AK22" s="1136"/>
      <c r="AL22" s="1137"/>
      <c r="AM22" s="1137"/>
      <c r="AN22" s="1137"/>
      <c r="AO22" s="1137"/>
      <c r="AP22" s="1137"/>
      <c r="AQ22" s="1137"/>
      <c r="AR22" s="1137"/>
      <c r="AS22" s="1137"/>
      <c r="AT22" s="1137"/>
      <c r="AU22" s="1138"/>
      <c r="AV22" s="1138"/>
      <c r="AW22" s="1138"/>
      <c r="AX22" s="1138"/>
      <c r="AY22" s="1139"/>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f>SUM(Q7:U22)</f>
        <v>18825</v>
      </c>
      <c r="R23" s="1126"/>
      <c r="S23" s="1126"/>
      <c r="T23" s="1126"/>
      <c r="U23" s="1126"/>
      <c r="V23" s="1127">
        <f t="shared" ref="V23" si="0">SUM(V7:Z22)</f>
        <v>18446</v>
      </c>
      <c r="W23" s="1123"/>
      <c r="X23" s="1123"/>
      <c r="Y23" s="1123"/>
      <c r="Z23" s="1128"/>
      <c r="AA23" s="1127">
        <f t="shared" ref="AA23" si="1">SUM(AA7:AE22)</f>
        <v>379</v>
      </c>
      <c r="AB23" s="1123"/>
      <c r="AC23" s="1123"/>
      <c r="AD23" s="1123"/>
      <c r="AE23" s="1124"/>
      <c r="AF23" s="1129">
        <v>325</v>
      </c>
      <c r="AG23" s="1126"/>
      <c r="AH23" s="1126"/>
      <c r="AI23" s="1126"/>
      <c r="AJ23" s="1130"/>
      <c r="AK23" s="1131"/>
      <c r="AL23" s="1132"/>
      <c r="AM23" s="1132"/>
      <c r="AN23" s="1132"/>
      <c r="AO23" s="1132"/>
      <c r="AP23" s="1126">
        <f>SUM(AP7:AT22)</f>
        <v>18656</v>
      </c>
      <c r="AQ23" s="1126"/>
      <c r="AR23" s="1126"/>
      <c r="AS23" s="1126"/>
      <c r="AT23" s="1126"/>
      <c r="AU23" s="1133"/>
      <c r="AV23" s="1134"/>
      <c r="AW23" s="1134"/>
      <c r="AX23" s="1134"/>
      <c r="AY23" s="1135"/>
      <c r="AZ23" s="1122" t="s">
        <v>137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391</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392</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393</v>
      </c>
      <c r="R26" s="1059"/>
      <c r="S26" s="1059"/>
      <c r="T26" s="1059"/>
      <c r="U26" s="1060"/>
      <c r="V26" s="1058" t="s">
        <v>394</v>
      </c>
      <c r="W26" s="1059"/>
      <c r="X26" s="1059"/>
      <c r="Y26" s="1059"/>
      <c r="Z26" s="1060"/>
      <c r="AA26" s="1058" t="s">
        <v>395</v>
      </c>
      <c r="AB26" s="1059"/>
      <c r="AC26" s="1059"/>
      <c r="AD26" s="1059"/>
      <c r="AE26" s="1059"/>
      <c r="AF26" s="1116" t="s">
        <v>396</v>
      </c>
      <c r="AG26" s="1065"/>
      <c r="AH26" s="1065"/>
      <c r="AI26" s="1065"/>
      <c r="AJ26" s="1117"/>
      <c r="AK26" s="1059" t="s">
        <v>397</v>
      </c>
      <c r="AL26" s="1059"/>
      <c r="AM26" s="1059"/>
      <c r="AN26" s="1059"/>
      <c r="AO26" s="1060"/>
      <c r="AP26" s="1058" t="s">
        <v>398</v>
      </c>
      <c r="AQ26" s="1059"/>
      <c r="AR26" s="1059"/>
      <c r="AS26" s="1059"/>
      <c r="AT26" s="1060"/>
      <c r="AU26" s="1058" t="s">
        <v>399</v>
      </c>
      <c r="AV26" s="1059"/>
      <c r="AW26" s="1059"/>
      <c r="AX26" s="1059"/>
      <c r="AY26" s="1060"/>
      <c r="AZ26" s="1058" t="s">
        <v>400</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401</v>
      </c>
      <c r="C28" s="1108"/>
      <c r="D28" s="1108"/>
      <c r="E28" s="1108"/>
      <c r="F28" s="1108"/>
      <c r="G28" s="1108"/>
      <c r="H28" s="1108"/>
      <c r="I28" s="1108"/>
      <c r="J28" s="1108"/>
      <c r="K28" s="1108"/>
      <c r="L28" s="1108"/>
      <c r="M28" s="1108"/>
      <c r="N28" s="1108"/>
      <c r="O28" s="1108"/>
      <c r="P28" s="1109"/>
      <c r="Q28" s="1110">
        <v>2790</v>
      </c>
      <c r="R28" s="1111"/>
      <c r="S28" s="1111"/>
      <c r="T28" s="1111"/>
      <c r="U28" s="1111"/>
      <c r="V28" s="1111">
        <v>2733</v>
      </c>
      <c r="W28" s="1111"/>
      <c r="X28" s="1111"/>
      <c r="Y28" s="1111"/>
      <c r="Z28" s="1111"/>
      <c r="AA28" s="1111">
        <v>57</v>
      </c>
      <c r="AB28" s="1111"/>
      <c r="AC28" s="1111"/>
      <c r="AD28" s="1111"/>
      <c r="AE28" s="1112"/>
      <c r="AF28" s="1113">
        <v>57</v>
      </c>
      <c r="AG28" s="1111"/>
      <c r="AH28" s="1111"/>
      <c r="AI28" s="1111"/>
      <c r="AJ28" s="1114"/>
      <c r="AK28" s="1115">
        <v>181</v>
      </c>
      <c r="AL28" s="1103"/>
      <c r="AM28" s="1103"/>
      <c r="AN28" s="1103"/>
      <c r="AO28" s="1103"/>
      <c r="AP28" s="1103">
        <v>0</v>
      </c>
      <c r="AQ28" s="1103"/>
      <c r="AR28" s="1103"/>
      <c r="AS28" s="1103"/>
      <c r="AT28" s="1103"/>
      <c r="AU28" s="1103">
        <v>0</v>
      </c>
      <c r="AV28" s="1103"/>
      <c r="AW28" s="1103"/>
      <c r="AX28" s="1103"/>
      <c r="AY28" s="1103"/>
      <c r="AZ28" s="1104">
        <v>0</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402</v>
      </c>
      <c r="C29" s="1089"/>
      <c r="D29" s="1089"/>
      <c r="E29" s="1089"/>
      <c r="F29" s="1089"/>
      <c r="G29" s="1089"/>
      <c r="H29" s="1089"/>
      <c r="I29" s="1089"/>
      <c r="J29" s="1089"/>
      <c r="K29" s="1089"/>
      <c r="L29" s="1089"/>
      <c r="M29" s="1089"/>
      <c r="N29" s="1089"/>
      <c r="O29" s="1089"/>
      <c r="P29" s="1090"/>
      <c r="Q29" s="1100">
        <v>933</v>
      </c>
      <c r="R29" s="1101"/>
      <c r="S29" s="1101"/>
      <c r="T29" s="1101"/>
      <c r="U29" s="1101"/>
      <c r="V29" s="1101">
        <v>932</v>
      </c>
      <c r="W29" s="1101"/>
      <c r="X29" s="1101"/>
      <c r="Y29" s="1101"/>
      <c r="Z29" s="1101"/>
      <c r="AA29" s="1101">
        <v>1</v>
      </c>
      <c r="AB29" s="1101"/>
      <c r="AC29" s="1101"/>
      <c r="AD29" s="1101"/>
      <c r="AE29" s="1102"/>
      <c r="AF29" s="1094">
        <v>1</v>
      </c>
      <c r="AG29" s="1095"/>
      <c r="AH29" s="1095"/>
      <c r="AI29" s="1095"/>
      <c r="AJ29" s="1096"/>
      <c r="AK29" s="1037">
        <v>502</v>
      </c>
      <c r="AL29" s="1028"/>
      <c r="AM29" s="1028"/>
      <c r="AN29" s="1028"/>
      <c r="AO29" s="1028"/>
      <c r="AP29" s="1028">
        <v>0</v>
      </c>
      <c r="AQ29" s="1028"/>
      <c r="AR29" s="1028"/>
      <c r="AS29" s="1028"/>
      <c r="AT29" s="1028"/>
      <c r="AU29" s="1028">
        <v>0</v>
      </c>
      <c r="AV29" s="1028"/>
      <c r="AW29" s="1028"/>
      <c r="AX29" s="1028"/>
      <c r="AY29" s="1028"/>
      <c r="AZ29" s="1099">
        <v>0</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403</v>
      </c>
      <c r="C30" s="1089"/>
      <c r="D30" s="1089"/>
      <c r="E30" s="1089"/>
      <c r="F30" s="1089"/>
      <c r="G30" s="1089"/>
      <c r="H30" s="1089"/>
      <c r="I30" s="1089"/>
      <c r="J30" s="1089"/>
      <c r="K30" s="1089"/>
      <c r="L30" s="1089"/>
      <c r="M30" s="1089"/>
      <c r="N30" s="1089"/>
      <c r="O30" s="1089"/>
      <c r="P30" s="1090"/>
      <c r="Q30" s="1100">
        <v>591</v>
      </c>
      <c r="R30" s="1101"/>
      <c r="S30" s="1101"/>
      <c r="T30" s="1101"/>
      <c r="U30" s="1101"/>
      <c r="V30" s="1101">
        <v>513</v>
      </c>
      <c r="W30" s="1101"/>
      <c r="X30" s="1101"/>
      <c r="Y30" s="1101"/>
      <c r="Z30" s="1101"/>
      <c r="AA30" s="1101">
        <v>78</v>
      </c>
      <c r="AB30" s="1101"/>
      <c r="AC30" s="1101"/>
      <c r="AD30" s="1101"/>
      <c r="AE30" s="1102"/>
      <c r="AF30" s="1094">
        <v>580</v>
      </c>
      <c r="AG30" s="1095"/>
      <c r="AH30" s="1095"/>
      <c r="AI30" s="1095"/>
      <c r="AJ30" s="1096"/>
      <c r="AK30" s="1037">
        <v>129</v>
      </c>
      <c r="AL30" s="1028"/>
      <c r="AM30" s="1028"/>
      <c r="AN30" s="1028"/>
      <c r="AO30" s="1028"/>
      <c r="AP30" s="1028">
        <v>1931</v>
      </c>
      <c r="AQ30" s="1028"/>
      <c r="AR30" s="1028"/>
      <c r="AS30" s="1028"/>
      <c r="AT30" s="1028"/>
      <c r="AU30" s="1028">
        <v>33</v>
      </c>
      <c r="AV30" s="1028"/>
      <c r="AW30" s="1028"/>
      <c r="AX30" s="1028"/>
      <c r="AY30" s="1028"/>
      <c r="AZ30" s="1099">
        <v>0</v>
      </c>
      <c r="BA30" s="1099"/>
      <c r="BB30" s="1099"/>
      <c r="BC30" s="1099"/>
      <c r="BD30" s="1099"/>
      <c r="BE30" s="1083" t="s">
        <v>404</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405</v>
      </c>
      <c r="C31" s="1089"/>
      <c r="D31" s="1089"/>
      <c r="E31" s="1089"/>
      <c r="F31" s="1089"/>
      <c r="G31" s="1089"/>
      <c r="H31" s="1089"/>
      <c r="I31" s="1089"/>
      <c r="J31" s="1089"/>
      <c r="K31" s="1089"/>
      <c r="L31" s="1089"/>
      <c r="M31" s="1089"/>
      <c r="N31" s="1089"/>
      <c r="O31" s="1089"/>
      <c r="P31" s="1090"/>
      <c r="Q31" s="1100">
        <v>1253</v>
      </c>
      <c r="R31" s="1101"/>
      <c r="S31" s="1101"/>
      <c r="T31" s="1101"/>
      <c r="U31" s="1101"/>
      <c r="V31" s="1101">
        <v>1251</v>
      </c>
      <c r="W31" s="1101"/>
      <c r="X31" s="1101"/>
      <c r="Y31" s="1101"/>
      <c r="Z31" s="1101"/>
      <c r="AA31" s="1101">
        <v>2</v>
      </c>
      <c r="AB31" s="1101"/>
      <c r="AC31" s="1101"/>
      <c r="AD31" s="1101"/>
      <c r="AE31" s="1102"/>
      <c r="AF31" s="1094">
        <v>207</v>
      </c>
      <c r="AG31" s="1095"/>
      <c r="AH31" s="1095"/>
      <c r="AI31" s="1095"/>
      <c r="AJ31" s="1096"/>
      <c r="AK31" s="1037">
        <v>850</v>
      </c>
      <c r="AL31" s="1028"/>
      <c r="AM31" s="1028"/>
      <c r="AN31" s="1028"/>
      <c r="AO31" s="1028"/>
      <c r="AP31" s="1028">
        <v>13551</v>
      </c>
      <c r="AQ31" s="1028"/>
      <c r="AR31" s="1028"/>
      <c r="AS31" s="1028"/>
      <c r="AT31" s="1028"/>
      <c r="AU31" s="1028">
        <v>10211</v>
      </c>
      <c r="AV31" s="1028"/>
      <c r="AW31" s="1028"/>
      <c r="AX31" s="1028"/>
      <c r="AY31" s="1028"/>
      <c r="AZ31" s="1099">
        <v>0</v>
      </c>
      <c r="BA31" s="1099"/>
      <c r="BB31" s="1099"/>
      <c r="BC31" s="1099"/>
      <c r="BD31" s="1099"/>
      <c r="BE31" s="1083" t="s">
        <v>404</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406</v>
      </c>
      <c r="C32" s="1089"/>
      <c r="D32" s="1089"/>
      <c r="E32" s="1089"/>
      <c r="F32" s="1089"/>
      <c r="G32" s="1089"/>
      <c r="H32" s="1089"/>
      <c r="I32" s="1089"/>
      <c r="J32" s="1089"/>
      <c r="K32" s="1089"/>
      <c r="L32" s="1089"/>
      <c r="M32" s="1089"/>
      <c r="N32" s="1089"/>
      <c r="O32" s="1089"/>
      <c r="P32" s="1090"/>
      <c r="Q32" s="1100">
        <v>123</v>
      </c>
      <c r="R32" s="1101"/>
      <c r="S32" s="1101"/>
      <c r="T32" s="1101"/>
      <c r="U32" s="1101"/>
      <c r="V32" s="1101">
        <v>123</v>
      </c>
      <c r="W32" s="1101"/>
      <c r="X32" s="1101"/>
      <c r="Y32" s="1101"/>
      <c r="Z32" s="1101"/>
      <c r="AA32" s="1101">
        <v>0</v>
      </c>
      <c r="AB32" s="1101"/>
      <c r="AC32" s="1101"/>
      <c r="AD32" s="1101"/>
      <c r="AE32" s="1102"/>
      <c r="AF32" s="1094" t="s">
        <v>407</v>
      </c>
      <c r="AG32" s="1095"/>
      <c r="AH32" s="1095"/>
      <c r="AI32" s="1095"/>
      <c r="AJ32" s="1096"/>
      <c r="AK32" s="1037">
        <v>0</v>
      </c>
      <c r="AL32" s="1028"/>
      <c r="AM32" s="1028"/>
      <c r="AN32" s="1028"/>
      <c r="AO32" s="1028"/>
      <c r="AP32" s="1028">
        <v>0</v>
      </c>
      <c r="AQ32" s="1028"/>
      <c r="AR32" s="1028"/>
      <c r="AS32" s="1028"/>
      <c r="AT32" s="1028"/>
      <c r="AU32" s="1028">
        <v>0</v>
      </c>
      <c r="AV32" s="1028"/>
      <c r="AW32" s="1028"/>
      <c r="AX32" s="1028"/>
      <c r="AY32" s="1028"/>
      <c r="AZ32" s="1099">
        <v>0</v>
      </c>
      <c r="BA32" s="1099"/>
      <c r="BB32" s="1099"/>
      <c r="BC32" s="1099"/>
      <c r="BD32" s="1099"/>
      <c r="BE32" s="1083" t="s">
        <v>408</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845</v>
      </c>
      <c r="AG63" s="1016"/>
      <c r="AH63" s="1016"/>
      <c r="AI63" s="1016"/>
      <c r="AJ63" s="1081"/>
      <c r="AK63" s="1082"/>
      <c r="AL63" s="1020"/>
      <c r="AM63" s="1020"/>
      <c r="AN63" s="1020"/>
      <c r="AO63" s="1020"/>
      <c r="AP63" s="1016">
        <f>SUM(AP28:AT62)</f>
        <v>15482</v>
      </c>
      <c r="AQ63" s="1016"/>
      <c r="AR63" s="1016"/>
      <c r="AS63" s="1016"/>
      <c r="AT63" s="1016"/>
      <c r="AU63" s="1016">
        <f>+SUM(AU28:AY62)</f>
        <v>10244</v>
      </c>
      <c r="AV63" s="1016"/>
      <c r="AW63" s="1016"/>
      <c r="AX63" s="1016"/>
      <c r="AY63" s="1016"/>
      <c r="AZ63" s="1076"/>
      <c r="BA63" s="1076"/>
      <c r="BB63" s="1076"/>
      <c r="BC63" s="1076"/>
      <c r="BD63" s="1076"/>
      <c r="BE63" s="1017"/>
      <c r="BF63" s="1017"/>
      <c r="BG63" s="1017"/>
      <c r="BH63" s="1017"/>
      <c r="BI63" s="1018"/>
      <c r="BJ63" s="1077" t="s">
        <v>137</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413</v>
      </c>
      <c r="R66" s="1059"/>
      <c r="S66" s="1059"/>
      <c r="T66" s="1059"/>
      <c r="U66" s="1060"/>
      <c r="V66" s="1058" t="s">
        <v>394</v>
      </c>
      <c r="W66" s="1059"/>
      <c r="X66" s="1059"/>
      <c r="Y66" s="1059"/>
      <c r="Z66" s="1060"/>
      <c r="AA66" s="1058" t="s">
        <v>414</v>
      </c>
      <c r="AB66" s="1059"/>
      <c r="AC66" s="1059"/>
      <c r="AD66" s="1059"/>
      <c r="AE66" s="1060"/>
      <c r="AF66" s="1064" t="s">
        <v>415</v>
      </c>
      <c r="AG66" s="1065"/>
      <c r="AH66" s="1065"/>
      <c r="AI66" s="1065"/>
      <c r="AJ66" s="1066"/>
      <c r="AK66" s="1058" t="s">
        <v>397</v>
      </c>
      <c r="AL66" s="1053"/>
      <c r="AM66" s="1053"/>
      <c r="AN66" s="1053"/>
      <c r="AO66" s="1054"/>
      <c r="AP66" s="1058" t="s">
        <v>398</v>
      </c>
      <c r="AQ66" s="1059"/>
      <c r="AR66" s="1059"/>
      <c r="AS66" s="1059"/>
      <c r="AT66" s="1060"/>
      <c r="AU66" s="1058" t="s">
        <v>416</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207</v>
      </c>
      <c r="R68" s="1039"/>
      <c r="S68" s="1039"/>
      <c r="T68" s="1039"/>
      <c r="U68" s="1039"/>
      <c r="V68" s="1039">
        <v>204</v>
      </c>
      <c r="W68" s="1039"/>
      <c r="X68" s="1039"/>
      <c r="Y68" s="1039"/>
      <c r="Z68" s="1039"/>
      <c r="AA68" s="1039">
        <v>3</v>
      </c>
      <c r="AB68" s="1039"/>
      <c r="AC68" s="1039"/>
      <c r="AD68" s="1039"/>
      <c r="AE68" s="1039"/>
      <c r="AF68" s="1039">
        <v>3</v>
      </c>
      <c r="AG68" s="1039"/>
      <c r="AH68" s="1039"/>
      <c r="AI68" s="1039"/>
      <c r="AJ68" s="1039"/>
      <c r="AK68" s="1039">
        <v>0</v>
      </c>
      <c r="AL68" s="1039"/>
      <c r="AM68" s="1039"/>
      <c r="AN68" s="1039"/>
      <c r="AO68" s="1039"/>
      <c r="AP68" s="1039">
        <v>647</v>
      </c>
      <c r="AQ68" s="1039"/>
      <c r="AR68" s="1039"/>
      <c r="AS68" s="1039"/>
      <c r="AT68" s="1039"/>
      <c r="AU68" s="1039">
        <v>171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0</v>
      </c>
      <c r="R69" s="1028"/>
      <c r="S69" s="1028"/>
      <c r="T69" s="1028"/>
      <c r="U69" s="1028"/>
      <c r="V69" s="1028">
        <v>0</v>
      </c>
      <c r="W69" s="1028"/>
      <c r="X69" s="1028"/>
      <c r="Y69" s="1028"/>
      <c r="Z69" s="1028"/>
      <c r="AA69" s="1028">
        <v>0</v>
      </c>
      <c r="AB69" s="1028"/>
      <c r="AC69" s="1028"/>
      <c r="AD69" s="1028"/>
      <c r="AE69" s="1028"/>
      <c r="AF69" s="1028">
        <v>0</v>
      </c>
      <c r="AG69" s="1028"/>
      <c r="AH69" s="1028"/>
      <c r="AI69" s="1028"/>
      <c r="AJ69" s="1028"/>
      <c r="AK69" s="1028">
        <v>0</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6171</v>
      </c>
      <c r="R70" s="1028"/>
      <c r="S70" s="1028"/>
      <c r="T70" s="1028"/>
      <c r="U70" s="1028"/>
      <c r="V70" s="1028">
        <v>5461</v>
      </c>
      <c r="W70" s="1028"/>
      <c r="X70" s="1028"/>
      <c r="Y70" s="1028"/>
      <c r="Z70" s="1028"/>
      <c r="AA70" s="1028">
        <v>710</v>
      </c>
      <c r="AB70" s="1028"/>
      <c r="AC70" s="1028"/>
      <c r="AD70" s="1028"/>
      <c r="AE70" s="1028"/>
      <c r="AF70" s="1028">
        <v>710</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1428</v>
      </c>
      <c r="R71" s="1028"/>
      <c r="S71" s="1028"/>
      <c r="T71" s="1028"/>
      <c r="U71" s="1028"/>
      <c r="V71" s="1028">
        <v>1384</v>
      </c>
      <c r="W71" s="1028"/>
      <c r="X71" s="1028"/>
      <c r="Y71" s="1028"/>
      <c r="Z71" s="1028"/>
      <c r="AA71" s="1028">
        <v>44</v>
      </c>
      <c r="AB71" s="1028"/>
      <c r="AC71" s="1028"/>
      <c r="AD71" s="1028"/>
      <c r="AE71" s="1028"/>
      <c r="AF71" s="1028">
        <v>44</v>
      </c>
      <c r="AG71" s="1028"/>
      <c r="AH71" s="1028"/>
      <c r="AI71" s="1028"/>
      <c r="AJ71" s="1028"/>
      <c r="AK71" s="1028">
        <v>0</v>
      </c>
      <c r="AL71" s="1028"/>
      <c r="AM71" s="1028"/>
      <c r="AN71" s="1028"/>
      <c r="AO71" s="1028"/>
      <c r="AP71" s="1028">
        <v>1718</v>
      </c>
      <c r="AQ71" s="1028"/>
      <c r="AR71" s="1028"/>
      <c r="AS71" s="1028"/>
      <c r="AT71" s="1028"/>
      <c r="AU71" s="1028">
        <v>172</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216</v>
      </c>
      <c r="R72" s="1028"/>
      <c r="S72" s="1028"/>
      <c r="T72" s="1028"/>
      <c r="U72" s="1028"/>
      <c r="V72" s="1028">
        <v>181</v>
      </c>
      <c r="W72" s="1028"/>
      <c r="X72" s="1028"/>
      <c r="Y72" s="1028"/>
      <c r="Z72" s="1028"/>
      <c r="AA72" s="1028">
        <v>35</v>
      </c>
      <c r="AB72" s="1028"/>
      <c r="AC72" s="1028"/>
      <c r="AD72" s="1028"/>
      <c r="AE72" s="1028"/>
      <c r="AF72" s="1028">
        <v>32</v>
      </c>
      <c r="AG72" s="1028"/>
      <c r="AH72" s="1028"/>
      <c r="AI72" s="1028"/>
      <c r="AJ72" s="1028"/>
      <c r="AK72" s="1028">
        <v>0</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15715</v>
      </c>
      <c r="R73" s="1028"/>
      <c r="S73" s="1028"/>
      <c r="T73" s="1028"/>
      <c r="U73" s="1028"/>
      <c r="V73" s="1028">
        <v>15510</v>
      </c>
      <c r="W73" s="1028"/>
      <c r="X73" s="1028"/>
      <c r="Y73" s="1028"/>
      <c r="Z73" s="1028"/>
      <c r="AA73" s="1028">
        <v>205</v>
      </c>
      <c r="AB73" s="1028"/>
      <c r="AC73" s="1028"/>
      <c r="AD73" s="1028"/>
      <c r="AE73" s="1028"/>
      <c r="AF73" s="1028">
        <v>205</v>
      </c>
      <c r="AG73" s="1028"/>
      <c r="AH73" s="1028"/>
      <c r="AI73" s="1028"/>
      <c r="AJ73" s="1028"/>
      <c r="AK73" s="1028">
        <v>0</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159771</v>
      </c>
      <c r="R74" s="1028"/>
      <c r="S74" s="1028"/>
      <c r="T74" s="1028"/>
      <c r="U74" s="1028"/>
      <c r="V74" s="1028">
        <v>155221</v>
      </c>
      <c r="W74" s="1028"/>
      <c r="X74" s="1028"/>
      <c r="Y74" s="1028"/>
      <c r="Z74" s="1028"/>
      <c r="AA74" s="1028">
        <v>4550</v>
      </c>
      <c r="AB74" s="1028"/>
      <c r="AC74" s="1028"/>
      <c r="AD74" s="1028"/>
      <c r="AE74" s="1028"/>
      <c r="AF74" s="1028">
        <v>4550</v>
      </c>
      <c r="AG74" s="1028"/>
      <c r="AH74" s="1028"/>
      <c r="AI74" s="1028"/>
      <c r="AJ74" s="1028"/>
      <c r="AK74" s="1028">
        <v>0</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2166</v>
      </c>
      <c r="R75" s="1036"/>
      <c r="S75" s="1036"/>
      <c r="T75" s="1036"/>
      <c r="U75" s="1037"/>
      <c r="V75" s="1038">
        <v>2068</v>
      </c>
      <c r="W75" s="1036"/>
      <c r="X75" s="1036"/>
      <c r="Y75" s="1036"/>
      <c r="Z75" s="1037"/>
      <c r="AA75" s="1038">
        <v>98</v>
      </c>
      <c r="AB75" s="1036"/>
      <c r="AC75" s="1036"/>
      <c r="AD75" s="1036"/>
      <c r="AE75" s="1037"/>
      <c r="AF75" s="1038">
        <v>98</v>
      </c>
      <c r="AG75" s="1036"/>
      <c r="AH75" s="1036"/>
      <c r="AI75" s="1036"/>
      <c r="AJ75" s="1037"/>
      <c r="AK75" s="1038">
        <v>0</v>
      </c>
      <c r="AL75" s="1036"/>
      <c r="AM75" s="1036"/>
      <c r="AN75" s="1036"/>
      <c r="AO75" s="1037"/>
      <c r="AP75" s="1038">
        <v>1235</v>
      </c>
      <c r="AQ75" s="1036"/>
      <c r="AR75" s="1036"/>
      <c r="AS75" s="1036"/>
      <c r="AT75" s="1037"/>
      <c r="AU75" s="1038">
        <v>244</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417</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SUM(AF68:AF87)</f>
        <v>5642</v>
      </c>
      <c r="AG88" s="1016"/>
      <c r="AH88" s="1016"/>
      <c r="AI88" s="1016"/>
      <c r="AJ88" s="1016"/>
      <c r="AK88" s="1020"/>
      <c r="AL88" s="1020"/>
      <c r="AM88" s="1020"/>
      <c r="AN88" s="1020"/>
      <c r="AO88" s="1020"/>
      <c r="AP88" s="1016">
        <f>SUM(AP68:AP87)</f>
        <v>3600</v>
      </c>
      <c r="AQ88" s="1016"/>
      <c r="AR88" s="1016"/>
      <c r="AS88" s="1016"/>
      <c r="AT88" s="1016"/>
      <c r="AU88" s="1016">
        <f>SUM(AU68:AU87)</f>
        <v>587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418</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f>SUM(CR7:CV88)</f>
        <v>211</v>
      </c>
      <c r="CS102" s="1008"/>
      <c r="CT102" s="1008"/>
      <c r="CU102" s="1008"/>
      <c r="CV102" s="1009"/>
      <c r="CW102" s="1007">
        <f t="shared" ref="CW102" si="2">SUM(CW7:DA88)</f>
        <v>122</v>
      </c>
      <c r="CX102" s="1008"/>
      <c r="CY102" s="1008"/>
      <c r="CZ102" s="1008"/>
      <c r="DA102" s="1009"/>
      <c r="DB102" s="1007">
        <f t="shared" ref="DB102" si="3">SUM(DB7:DF88)</f>
        <v>0</v>
      </c>
      <c r="DC102" s="1008"/>
      <c r="DD102" s="1008"/>
      <c r="DE102" s="1008"/>
      <c r="DF102" s="1009"/>
      <c r="DG102" s="1007">
        <f t="shared" ref="DG102" si="4">SUM(DG7:DK88)</f>
        <v>0</v>
      </c>
      <c r="DH102" s="1008"/>
      <c r="DI102" s="1008"/>
      <c r="DJ102" s="1008"/>
      <c r="DK102" s="1009"/>
      <c r="DL102" s="1007">
        <f t="shared" ref="DL102" si="5">SUM(DL7:DP88)</f>
        <v>0</v>
      </c>
      <c r="DM102" s="1008"/>
      <c r="DN102" s="1008"/>
      <c r="DO102" s="1008"/>
      <c r="DP102" s="1009"/>
      <c r="DQ102" s="1007">
        <f t="shared" ref="DQ102" si="6">SUM(DQ7:DU88)</f>
        <v>0</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419</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420</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423</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424</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425</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426</v>
      </c>
      <c r="AB109" s="951"/>
      <c r="AC109" s="951"/>
      <c r="AD109" s="951"/>
      <c r="AE109" s="952"/>
      <c r="AF109" s="953" t="s">
        <v>427</v>
      </c>
      <c r="AG109" s="951"/>
      <c r="AH109" s="951"/>
      <c r="AI109" s="951"/>
      <c r="AJ109" s="952"/>
      <c r="AK109" s="953" t="s">
        <v>304</v>
      </c>
      <c r="AL109" s="951"/>
      <c r="AM109" s="951"/>
      <c r="AN109" s="951"/>
      <c r="AO109" s="952"/>
      <c r="AP109" s="953" t="s">
        <v>428</v>
      </c>
      <c r="AQ109" s="951"/>
      <c r="AR109" s="951"/>
      <c r="AS109" s="951"/>
      <c r="AT109" s="982"/>
      <c r="AU109" s="950" t="s">
        <v>425</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426</v>
      </c>
      <c r="BR109" s="951"/>
      <c r="BS109" s="951"/>
      <c r="BT109" s="951"/>
      <c r="BU109" s="952"/>
      <c r="BV109" s="953" t="s">
        <v>427</v>
      </c>
      <c r="BW109" s="951"/>
      <c r="BX109" s="951"/>
      <c r="BY109" s="951"/>
      <c r="BZ109" s="952"/>
      <c r="CA109" s="953" t="s">
        <v>304</v>
      </c>
      <c r="CB109" s="951"/>
      <c r="CC109" s="951"/>
      <c r="CD109" s="951"/>
      <c r="CE109" s="952"/>
      <c r="CF109" s="989" t="s">
        <v>428</v>
      </c>
      <c r="CG109" s="989"/>
      <c r="CH109" s="989"/>
      <c r="CI109" s="989"/>
      <c r="CJ109" s="989"/>
      <c r="CK109" s="953" t="s">
        <v>429</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426</v>
      </c>
      <c r="DH109" s="951"/>
      <c r="DI109" s="951"/>
      <c r="DJ109" s="951"/>
      <c r="DK109" s="952"/>
      <c r="DL109" s="953" t="s">
        <v>427</v>
      </c>
      <c r="DM109" s="951"/>
      <c r="DN109" s="951"/>
      <c r="DO109" s="951"/>
      <c r="DP109" s="952"/>
      <c r="DQ109" s="953" t="s">
        <v>304</v>
      </c>
      <c r="DR109" s="951"/>
      <c r="DS109" s="951"/>
      <c r="DT109" s="951"/>
      <c r="DU109" s="952"/>
      <c r="DV109" s="953" t="s">
        <v>428</v>
      </c>
      <c r="DW109" s="951"/>
      <c r="DX109" s="951"/>
      <c r="DY109" s="951"/>
      <c r="DZ109" s="982"/>
    </row>
    <row r="110" spans="1:131" s="248" customFormat="1" ht="26.25" customHeight="1" x14ac:dyDescent="0.15">
      <c r="A110" s="853" t="s">
        <v>430</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1337910</v>
      </c>
      <c r="AB110" s="944"/>
      <c r="AC110" s="944"/>
      <c r="AD110" s="944"/>
      <c r="AE110" s="945"/>
      <c r="AF110" s="946">
        <v>1374229</v>
      </c>
      <c r="AG110" s="944"/>
      <c r="AH110" s="944"/>
      <c r="AI110" s="944"/>
      <c r="AJ110" s="945"/>
      <c r="AK110" s="946">
        <v>1411439</v>
      </c>
      <c r="AL110" s="944"/>
      <c r="AM110" s="944"/>
      <c r="AN110" s="944"/>
      <c r="AO110" s="945"/>
      <c r="AP110" s="947">
        <v>19.3</v>
      </c>
      <c r="AQ110" s="948"/>
      <c r="AR110" s="948"/>
      <c r="AS110" s="948"/>
      <c r="AT110" s="949"/>
      <c r="AU110" s="983" t="s">
        <v>73</v>
      </c>
      <c r="AV110" s="984"/>
      <c r="AW110" s="984"/>
      <c r="AX110" s="984"/>
      <c r="AY110" s="984"/>
      <c r="AZ110" s="909" t="s">
        <v>431</v>
      </c>
      <c r="BA110" s="854"/>
      <c r="BB110" s="854"/>
      <c r="BC110" s="854"/>
      <c r="BD110" s="854"/>
      <c r="BE110" s="854"/>
      <c r="BF110" s="854"/>
      <c r="BG110" s="854"/>
      <c r="BH110" s="854"/>
      <c r="BI110" s="854"/>
      <c r="BJ110" s="854"/>
      <c r="BK110" s="854"/>
      <c r="BL110" s="854"/>
      <c r="BM110" s="854"/>
      <c r="BN110" s="854"/>
      <c r="BO110" s="854"/>
      <c r="BP110" s="855"/>
      <c r="BQ110" s="910">
        <v>16101211</v>
      </c>
      <c r="BR110" s="891"/>
      <c r="BS110" s="891"/>
      <c r="BT110" s="891"/>
      <c r="BU110" s="891"/>
      <c r="BV110" s="891">
        <v>18000454</v>
      </c>
      <c r="BW110" s="891"/>
      <c r="BX110" s="891"/>
      <c r="BY110" s="891"/>
      <c r="BZ110" s="891"/>
      <c r="CA110" s="891">
        <v>18656146</v>
      </c>
      <c r="CB110" s="891"/>
      <c r="CC110" s="891"/>
      <c r="CD110" s="891"/>
      <c r="CE110" s="891"/>
      <c r="CF110" s="915">
        <v>255.5</v>
      </c>
      <c r="CG110" s="916"/>
      <c r="CH110" s="916"/>
      <c r="CI110" s="916"/>
      <c r="CJ110" s="916"/>
      <c r="CK110" s="979" t="s">
        <v>432</v>
      </c>
      <c r="CL110" s="865"/>
      <c r="CM110" s="940" t="s">
        <v>433</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434</v>
      </c>
      <c r="DH110" s="891"/>
      <c r="DI110" s="891"/>
      <c r="DJ110" s="891"/>
      <c r="DK110" s="891"/>
      <c r="DL110" s="891" t="s">
        <v>137</v>
      </c>
      <c r="DM110" s="891"/>
      <c r="DN110" s="891"/>
      <c r="DO110" s="891"/>
      <c r="DP110" s="891"/>
      <c r="DQ110" s="891" t="s">
        <v>137</v>
      </c>
      <c r="DR110" s="891"/>
      <c r="DS110" s="891"/>
      <c r="DT110" s="891"/>
      <c r="DU110" s="891"/>
      <c r="DV110" s="892" t="s">
        <v>434</v>
      </c>
      <c r="DW110" s="892"/>
      <c r="DX110" s="892"/>
      <c r="DY110" s="892"/>
      <c r="DZ110" s="893"/>
    </row>
    <row r="111" spans="1:131" s="248" customFormat="1" ht="26.25" customHeight="1" x14ac:dyDescent="0.15">
      <c r="A111" s="820" t="s">
        <v>435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137</v>
      </c>
      <c r="AB111" s="972"/>
      <c r="AC111" s="972"/>
      <c r="AD111" s="972"/>
      <c r="AE111" s="973"/>
      <c r="AF111" s="974" t="s">
        <v>137</v>
      </c>
      <c r="AG111" s="972"/>
      <c r="AH111" s="972"/>
      <c r="AI111" s="972"/>
      <c r="AJ111" s="973"/>
      <c r="AK111" s="974" t="s">
        <v>137</v>
      </c>
      <c r="AL111" s="972"/>
      <c r="AM111" s="972"/>
      <c r="AN111" s="972"/>
      <c r="AO111" s="973"/>
      <c r="AP111" s="975" t="s">
        <v>434</v>
      </c>
      <c r="AQ111" s="976"/>
      <c r="AR111" s="976"/>
      <c r="AS111" s="976"/>
      <c r="AT111" s="977"/>
      <c r="AU111" s="985"/>
      <c r="AV111" s="986"/>
      <c r="AW111" s="986"/>
      <c r="AX111" s="986"/>
      <c r="AY111" s="986"/>
      <c r="AZ111" s="861" t="s">
        <v>436</v>
      </c>
      <c r="BA111" s="796"/>
      <c r="BB111" s="796"/>
      <c r="BC111" s="796"/>
      <c r="BD111" s="796"/>
      <c r="BE111" s="796"/>
      <c r="BF111" s="796"/>
      <c r="BG111" s="796"/>
      <c r="BH111" s="796"/>
      <c r="BI111" s="796"/>
      <c r="BJ111" s="796"/>
      <c r="BK111" s="796"/>
      <c r="BL111" s="796"/>
      <c r="BM111" s="796"/>
      <c r="BN111" s="796"/>
      <c r="BO111" s="796"/>
      <c r="BP111" s="797"/>
      <c r="BQ111" s="862">
        <v>2800860</v>
      </c>
      <c r="BR111" s="863"/>
      <c r="BS111" s="863"/>
      <c r="BT111" s="863"/>
      <c r="BU111" s="863"/>
      <c r="BV111" s="863">
        <v>2649113</v>
      </c>
      <c r="BW111" s="863"/>
      <c r="BX111" s="863"/>
      <c r="BY111" s="863"/>
      <c r="BZ111" s="863"/>
      <c r="CA111" s="863">
        <v>2502130</v>
      </c>
      <c r="CB111" s="863"/>
      <c r="CC111" s="863"/>
      <c r="CD111" s="863"/>
      <c r="CE111" s="863"/>
      <c r="CF111" s="924">
        <v>34.299999999999997</v>
      </c>
      <c r="CG111" s="925"/>
      <c r="CH111" s="925"/>
      <c r="CI111" s="925"/>
      <c r="CJ111" s="925"/>
      <c r="CK111" s="980"/>
      <c r="CL111" s="867"/>
      <c r="CM111" s="870" t="s">
        <v>437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438</v>
      </c>
      <c r="DH111" s="863"/>
      <c r="DI111" s="863"/>
      <c r="DJ111" s="863"/>
      <c r="DK111" s="863"/>
      <c r="DL111" s="863" t="s">
        <v>137</v>
      </c>
      <c r="DM111" s="863"/>
      <c r="DN111" s="863"/>
      <c r="DO111" s="863"/>
      <c r="DP111" s="863"/>
      <c r="DQ111" s="863" t="s">
        <v>438</v>
      </c>
      <c r="DR111" s="863"/>
      <c r="DS111" s="863"/>
      <c r="DT111" s="863"/>
      <c r="DU111" s="863"/>
      <c r="DV111" s="840" t="s">
        <v>137</v>
      </c>
      <c r="DW111" s="840"/>
      <c r="DX111" s="840"/>
      <c r="DY111" s="840"/>
      <c r="DZ111" s="841"/>
    </row>
    <row r="112" spans="1:131" s="248" customFormat="1" ht="26.25" customHeight="1" x14ac:dyDescent="0.15">
      <c r="A112" s="965" t="s">
        <v>439</v>
      </c>
      <c r="B112" s="966"/>
      <c r="C112" s="796" t="s">
        <v>440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434</v>
      </c>
      <c r="AB112" s="826"/>
      <c r="AC112" s="826"/>
      <c r="AD112" s="826"/>
      <c r="AE112" s="827"/>
      <c r="AF112" s="828" t="s">
        <v>438</v>
      </c>
      <c r="AG112" s="826"/>
      <c r="AH112" s="826"/>
      <c r="AI112" s="826"/>
      <c r="AJ112" s="827"/>
      <c r="AK112" s="828" t="s">
        <v>137</v>
      </c>
      <c r="AL112" s="826"/>
      <c r="AM112" s="826"/>
      <c r="AN112" s="826"/>
      <c r="AO112" s="827"/>
      <c r="AP112" s="873" t="s">
        <v>137</v>
      </c>
      <c r="AQ112" s="874"/>
      <c r="AR112" s="874"/>
      <c r="AS112" s="874"/>
      <c r="AT112" s="875"/>
      <c r="AU112" s="985"/>
      <c r="AV112" s="986"/>
      <c r="AW112" s="986"/>
      <c r="AX112" s="986"/>
      <c r="AY112" s="986"/>
      <c r="AZ112" s="861" t="s">
        <v>441</v>
      </c>
      <c r="BA112" s="796"/>
      <c r="BB112" s="796"/>
      <c r="BC112" s="796"/>
      <c r="BD112" s="796"/>
      <c r="BE112" s="796"/>
      <c r="BF112" s="796"/>
      <c r="BG112" s="796"/>
      <c r="BH112" s="796"/>
      <c r="BI112" s="796"/>
      <c r="BJ112" s="796"/>
      <c r="BK112" s="796"/>
      <c r="BL112" s="796"/>
      <c r="BM112" s="796"/>
      <c r="BN112" s="796"/>
      <c r="BO112" s="796"/>
      <c r="BP112" s="797"/>
      <c r="BQ112" s="862">
        <v>12409788</v>
      </c>
      <c r="BR112" s="863"/>
      <c r="BS112" s="863"/>
      <c r="BT112" s="863"/>
      <c r="BU112" s="863"/>
      <c r="BV112" s="863">
        <v>12495443</v>
      </c>
      <c r="BW112" s="863"/>
      <c r="BX112" s="863"/>
      <c r="BY112" s="863"/>
      <c r="BZ112" s="863"/>
      <c r="CA112" s="863">
        <v>12712236</v>
      </c>
      <c r="CB112" s="863"/>
      <c r="CC112" s="863"/>
      <c r="CD112" s="863"/>
      <c r="CE112" s="863"/>
      <c r="CF112" s="924">
        <v>174.1</v>
      </c>
      <c r="CG112" s="925"/>
      <c r="CH112" s="925"/>
      <c r="CI112" s="925"/>
      <c r="CJ112" s="925"/>
      <c r="CK112" s="980"/>
      <c r="CL112" s="867"/>
      <c r="CM112" s="870" t="s">
        <v>442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438</v>
      </c>
      <c r="DH112" s="863"/>
      <c r="DI112" s="863"/>
      <c r="DJ112" s="863"/>
      <c r="DK112" s="863"/>
      <c r="DL112" s="863" t="s">
        <v>443</v>
      </c>
      <c r="DM112" s="863"/>
      <c r="DN112" s="863"/>
      <c r="DO112" s="863"/>
      <c r="DP112" s="863"/>
      <c r="DQ112" s="863" t="s">
        <v>434</v>
      </c>
      <c r="DR112" s="863"/>
      <c r="DS112" s="863"/>
      <c r="DT112" s="863"/>
      <c r="DU112" s="863"/>
      <c r="DV112" s="840" t="s">
        <v>137</v>
      </c>
      <c r="DW112" s="840"/>
      <c r="DX112" s="840"/>
      <c r="DY112" s="840"/>
      <c r="DZ112" s="841"/>
    </row>
    <row r="113" spans="1:130" s="248" customFormat="1" ht="26.25" customHeight="1" x14ac:dyDescent="0.15">
      <c r="A113" s="967"/>
      <c r="B113" s="968"/>
      <c r="C113" s="796" t="s">
        <v>444</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930060</v>
      </c>
      <c r="AB113" s="972"/>
      <c r="AC113" s="972"/>
      <c r="AD113" s="972"/>
      <c r="AE113" s="973"/>
      <c r="AF113" s="974">
        <v>906164</v>
      </c>
      <c r="AG113" s="972"/>
      <c r="AH113" s="972"/>
      <c r="AI113" s="972"/>
      <c r="AJ113" s="973"/>
      <c r="AK113" s="974">
        <v>820805</v>
      </c>
      <c r="AL113" s="972"/>
      <c r="AM113" s="972"/>
      <c r="AN113" s="972"/>
      <c r="AO113" s="973"/>
      <c r="AP113" s="975">
        <v>11.2</v>
      </c>
      <c r="AQ113" s="976"/>
      <c r="AR113" s="976"/>
      <c r="AS113" s="976"/>
      <c r="AT113" s="977"/>
      <c r="AU113" s="985"/>
      <c r="AV113" s="986"/>
      <c r="AW113" s="986"/>
      <c r="AX113" s="986"/>
      <c r="AY113" s="986"/>
      <c r="AZ113" s="861" t="s">
        <v>445</v>
      </c>
      <c r="BA113" s="796"/>
      <c r="BB113" s="796"/>
      <c r="BC113" s="796"/>
      <c r="BD113" s="796"/>
      <c r="BE113" s="796"/>
      <c r="BF113" s="796"/>
      <c r="BG113" s="796"/>
      <c r="BH113" s="796"/>
      <c r="BI113" s="796"/>
      <c r="BJ113" s="796"/>
      <c r="BK113" s="796"/>
      <c r="BL113" s="796"/>
      <c r="BM113" s="796"/>
      <c r="BN113" s="796"/>
      <c r="BO113" s="796"/>
      <c r="BP113" s="797"/>
      <c r="BQ113" s="862">
        <v>710174</v>
      </c>
      <c r="BR113" s="863"/>
      <c r="BS113" s="863"/>
      <c r="BT113" s="863"/>
      <c r="BU113" s="863"/>
      <c r="BV113" s="863">
        <v>648382</v>
      </c>
      <c r="BW113" s="863"/>
      <c r="BX113" s="863"/>
      <c r="BY113" s="863"/>
      <c r="BZ113" s="863"/>
      <c r="CA113" s="863">
        <v>587652</v>
      </c>
      <c r="CB113" s="863"/>
      <c r="CC113" s="863"/>
      <c r="CD113" s="863"/>
      <c r="CE113" s="863"/>
      <c r="CF113" s="924">
        <v>8</v>
      </c>
      <c r="CG113" s="925"/>
      <c r="CH113" s="925"/>
      <c r="CI113" s="925"/>
      <c r="CJ113" s="925"/>
      <c r="CK113" s="980"/>
      <c r="CL113" s="867"/>
      <c r="CM113" s="870" t="s">
        <v>446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137</v>
      </c>
      <c r="DH113" s="826"/>
      <c r="DI113" s="826"/>
      <c r="DJ113" s="826"/>
      <c r="DK113" s="827"/>
      <c r="DL113" s="828" t="s">
        <v>137</v>
      </c>
      <c r="DM113" s="826"/>
      <c r="DN113" s="826"/>
      <c r="DO113" s="826"/>
      <c r="DP113" s="827"/>
      <c r="DQ113" s="828" t="s">
        <v>407</v>
      </c>
      <c r="DR113" s="826"/>
      <c r="DS113" s="826"/>
      <c r="DT113" s="826"/>
      <c r="DU113" s="827"/>
      <c r="DV113" s="873" t="s">
        <v>137</v>
      </c>
      <c r="DW113" s="874"/>
      <c r="DX113" s="874"/>
      <c r="DY113" s="874"/>
      <c r="DZ113" s="875"/>
    </row>
    <row r="114" spans="1:130" s="248" customFormat="1" ht="26.25" customHeight="1" x14ac:dyDescent="0.15">
      <c r="A114" s="967"/>
      <c r="B114" s="968"/>
      <c r="C114" s="796" t="s">
        <v>447</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99203</v>
      </c>
      <c r="AB114" s="826"/>
      <c r="AC114" s="826"/>
      <c r="AD114" s="826"/>
      <c r="AE114" s="827"/>
      <c r="AF114" s="828">
        <v>110129</v>
      </c>
      <c r="AG114" s="826"/>
      <c r="AH114" s="826"/>
      <c r="AI114" s="826"/>
      <c r="AJ114" s="827"/>
      <c r="AK114" s="828">
        <v>96116</v>
      </c>
      <c r="AL114" s="826"/>
      <c r="AM114" s="826"/>
      <c r="AN114" s="826"/>
      <c r="AO114" s="827"/>
      <c r="AP114" s="873">
        <v>1.3</v>
      </c>
      <c r="AQ114" s="874"/>
      <c r="AR114" s="874"/>
      <c r="AS114" s="874"/>
      <c r="AT114" s="875"/>
      <c r="AU114" s="985"/>
      <c r="AV114" s="986"/>
      <c r="AW114" s="986"/>
      <c r="AX114" s="986"/>
      <c r="AY114" s="986"/>
      <c r="AZ114" s="861" t="s">
        <v>448</v>
      </c>
      <c r="BA114" s="796"/>
      <c r="BB114" s="796"/>
      <c r="BC114" s="796"/>
      <c r="BD114" s="796"/>
      <c r="BE114" s="796"/>
      <c r="BF114" s="796"/>
      <c r="BG114" s="796"/>
      <c r="BH114" s="796"/>
      <c r="BI114" s="796"/>
      <c r="BJ114" s="796"/>
      <c r="BK114" s="796"/>
      <c r="BL114" s="796"/>
      <c r="BM114" s="796"/>
      <c r="BN114" s="796"/>
      <c r="BO114" s="796"/>
      <c r="BP114" s="797"/>
      <c r="BQ114" s="862">
        <v>1824586</v>
      </c>
      <c r="BR114" s="863"/>
      <c r="BS114" s="863"/>
      <c r="BT114" s="863"/>
      <c r="BU114" s="863"/>
      <c r="BV114" s="863">
        <v>1737281</v>
      </c>
      <c r="BW114" s="863"/>
      <c r="BX114" s="863"/>
      <c r="BY114" s="863"/>
      <c r="BZ114" s="863"/>
      <c r="CA114" s="863">
        <v>1615381</v>
      </c>
      <c r="CB114" s="863"/>
      <c r="CC114" s="863"/>
      <c r="CD114" s="863"/>
      <c r="CE114" s="863"/>
      <c r="CF114" s="924">
        <v>22.1</v>
      </c>
      <c r="CG114" s="925"/>
      <c r="CH114" s="925"/>
      <c r="CI114" s="925"/>
      <c r="CJ114" s="925"/>
      <c r="CK114" s="980"/>
      <c r="CL114" s="867"/>
      <c r="CM114" s="870" t="s">
        <v>449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434</v>
      </c>
      <c r="DH114" s="826"/>
      <c r="DI114" s="826"/>
      <c r="DJ114" s="826"/>
      <c r="DK114" s="827"/>
      <c r="DL114" s="828" t="s">
        <v>434</v>
      </c>
      <c r="DM114" s="826"/>
      <c r="DN114" s="826"/>
      <c r="DO114" s="826"/>
      <c r="DP114" s="827"/>
      <c r="DQ114" s="828" t="s">
        <v>137</v>
      </c>
      <c r="DR114" s="826"/>
      <c r="DS114" s="826"/>
      <c r="DT114" s="826"/>
      <c r="DU114" s="827"/>
      <c r="DV114" s="873" t="s">
        <v>137</v>
      </c>
      <c r="DW114" s="874"/>
      <c r="DX114" s="874"/>
      <c r="DY114" s="874"/>
      <c r="DZ114" s="875"/>
    </row>
    <row r="115" spans="1:130" s="248" customFormat="1" ht="26.25" customHeight="1" x14ac:dyDescent="0.15">
      <c r="A115" s="967"/>
      <c r="B115" s="968"/>
      <c r="C115" s="796" t="s">
        <v>450</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103348</v>
      </c>
      <c r="AB115" s="972"/>
      <c r="AC115" s="972"/>
      <c r="AD115" s="972"/>
      <c r="AE115" s="973"/>
      <c r="AF115" s="974">
        <v>100429</v>
      </c>
      <c r="AG115" s="972"/>
      <c r="AH115" s="972"/>
      <c r="AI115" s="972"/>
      <c r="AJ115" s="973"/>
      <c r="AK115" s="974">
        <v>94565</v>
      </c>
      <c r="AL115" s="972"/>
      <c r="AM115" s="972"/>
      <c r="AN115" s="972"/>
      <c r="AO115" s="973"/>
      <c r="AP115" s="975">
        <v>1.3</v>
      </c>
      <c r="AQ115" s="976"/>
      <c r="AR115" s="976"/>
      <c r="AS115" s="976"/>
      <c r="AT115" s="977"/>
      <c r="AU115" s="985"/>
      <c r="AV115" s="986"/>
      <c r="AW115" s="986"/>
      <c r="AX115" s="986"/>
      <c r="AY115" s="986"/>
      <c r="AZ115" s="861" t="s">
        <v>451</v>
      </c>
      <c r="BA115" s="796"/>
      <c r="BB115" s="796"/>
      <c r="BC115" s="796"/>
      <c r="BD115" s="796"/>
      <c r="BE115" s="796"/>
      <c r="BF115" s="796"/>
      <c r="BG115" s="796"/>
      <c r="BH115" s="796"/>
      <c r="BI115" s="796"/>
      <c r="BJ115" s="796"/>
      <c r="BK115" s="796"/>
      <c r="BL115" s="796"/>
      <c r="BM115" s="796"/>
      <c r="BN115" s="796"/>
      <c r="BO115" s="796"/>
      <c r="BP115" s="797"/>
      <c r="BQ115" s="862">
        <v>85823</v>
      </c>
      <c r="BR115" s="863"/>
      <c r="BS115" s="863"/>
      <c r="BT115" s="863"/>
      <c r="BU115" s="863"/>
      <c r="BV115" s="863" t="s">
        <v>438</v>
      </c>
      <c r="BW115" s="863"/>
      <c r="BX115" s="863"/>
      <c r="BY115" s="863"/>
      <c r="BZ115" s="863"/>
      <c r="CA115" s="863" t="s">
        <v>137</v>
      </c>
      <c r="CB115" s="863"/>
      <c r="CC115" s="863"/>
      <c r="CD115" s="863"/>
      <c r="CE115" s="863"/>
      <c r="CF115" s="924" t="s">
        <v>438</v>
      </c>
      <c r="CG115" s="925"/>
      <c r="CH115" s="925"/>
      <c r="CI115" s="925"/>
      <c r="CJ115" s="925"/>
      <c r="CK115" s="980"/>
      <c r="CL115" s="867"/>
      <c r="CM115" s="861" t="s">
        <v>452</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v>2558154</v>
      </c>
      <c r="DH115" s="826"/>
      <c r="DI115" s="826"/>
      <c r="DJ115" s="826"/>
      <c r="DK115" s="827"/>
      <c r="DL115" s="828">
        <v>2460067</v>
      </c>
      <c r="DM115" s="826"/>
      <c r="DN115" s="826"/>
      <c r="DO115" s="826"/>
      <c r="DP115" s="827"/>
      <c r="DQ115" s="828">
        <v>2361981</v>
      </c>
      <c r="DR115" s="826"/>
      <c r="DS115" s="826"/>
      <c r="DT115" s="826"/>
      <c r="DU115" s="827"/>
      <c r="DV115" s="873">
        <v>32.299999999999997</v>
      </c>
      <c r="DW115" s="874"/>
      <c r="DX115" s="874"/>
      <c r="DY115" s="874"/>
      <c r="DZ115" s="875"/>
    </row>
    <row r="116" spans="1:130" s="248" customFormat="1" ht="26.25" customHeight="1" x14ac:dyDescent="0.15">
      <c r="A116" s="969"/>
      <c r="B116" s="970"/>
      <c r="C116" s="929" t="s">
        <v>453</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800</v>
      </c>
      <c r="AB116" s="826"/>
      <c r="AC116" s="826"/>
      <c r="AD116" s="826"/>
      <c r="AE116" s="827"/>
      <c r="AF116" s="828">
        <v>780</v>
      </c>
      <c r="AG116" s="826"/>
      <c r="AH116" s="826"/>
      <c r="AI116" s="826"/>
      <c r="AJ116" s="827"/>
      <c r="AK116" s="828">
        <v>442</v>
      </c>
      <c r="AL116" s="826"/>
      <c r="AM116" s="826"/>
      <c r="AN116" s="826"/>
      <c r="AO116" s="827"/>
      <c r="AP116" s="873">
        <v>0</v>
      </c>
      <c r="AQ116" s="874"/>
      <c r="AR116" s="874"/>
      <c r="AS116" s="874"/>
      <c r="AT116" s="875"/>
      <c r="AU116" s="985"/>
      <c r="AV116" s="986"/>
      <c r="AW116" s="986"/>
      <c r="AX116" s="986"/>
      <c r="AY116" s="986"/>
      <c r="AZ116" s="912" t="s">
        <v>454</v>
      </c>
      <c r="BA116" s="913"/>
      <c r="BB116" s="913"/>
      <c r="BC116" s="913"/>
      <c r="BD116" s="913"/>
      <c r="BE116" s="913"/>
      <c r="BF116" s="913"/>
      <c r="BG116" s="913"/>
      <c r="BH116" s="913"/>
      <c r="BI116" s="913"/>
      <c r="BJ116" s="913"/>
      <c r="BK116" s="913"/>
      <c r="BL116" s="913"/>
      <c r="BM116" s="913"/>
      <c r="BN116" s="913"/>
      <c r="BO116" s="913"/>
      <c r="BP116" s="914"/>
      <c r="BQ116" s="862" t="s">
        <v>434</v>
      </c>
      <c r="BR116" s="863"/>
      <c r="BS116" s="863"/>
      <c r="BT116" s="863"/>
      <c r="BU116" s="863"/>
      <c r="BV116" s="863" t="s">
        <v>137</v>
      </c>
      <c r="BW116" s="863"/>
      <c r="BX116" s="863"/>
      <c r="BY116" s="863"/>
      <c r="BZ116" s="863"/>
      <c r="CA116" s="863" t="s">
        <v>137</v>
      </c>
      <c r="CB116" s="863"/>
      <c r="CC116" s="863"/>
      <c r="CD116" s="863"/>
      <c r="CE116" s="863"/>
      <c r="CF116" s="924" t="s">
        <v>438</v>
      </c>
      <c r="CG116" s="925"/>
      <c r="CH116" s="925"/>
      <c r="CI116" s="925"/>
      <c r="CJ116" s="925"/>
      <c r="CK116" s="980"/>
      <c r="CL116" s="867"/>
      <c r="CM116" s="870" t="s">
        <v>455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242706</v>
      </c>
      <c r="DH116" s="826"/>
      <c r="DI116" s="826"/>
      <c r="DJ116" s="826"/>
      <c r="DK116" s="827"/>
      <c r="DL116" s="828">
        <v>189046</v>
      </c>
      <c r="DM116" s="826"/>
      <c r="DN116" s="826"/>
      <c r="DO116" s="826"/>
      <c r="DP116" s="827"/>
      <c r="DQ116" s="828">
        <v>140149</v>
      </c>
      <c r="DR116" s="826"/>
      <c r="DS116" s="826"/>
      <c r="DT116" s="826"/>
      <c r="DU116" s="827"/>
      <c r="DV116" s="873">
        <v>1.9</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456</v>
      </c>
      <c r="Z117" s="952"/>
      <c r="AA117" s="957">
        <v>2471321</v>
      </c>
      <c r="AB117" s="958"/>
      <c r="AC117" s="958"/>
      <c r="AD117" s="958"/>
      <c r="AE117" s="959"/>
      <c r="AF117" s="960">
        <v>2491731</v>
      </c>
      <c r="AG117" s="958"/>
      <c r="AH117" s="958"/>
      <c r="AI117" s="958"/>
      <c r="AJ117" s="959"/>
      <c r="AK117" s="960">
        <v>2423367</v>
      </c>
      <c r="AL117" s="958"/>
      <c r="AM117" s="958"/>
      <c r="AN117" s="958"/>
      <c r="AO117" s="959"/>
      <c r="AP117" s="961"/>
      <c r="AQ117" s="962"/>
      <c r="AR117" s="962"/>
      <c r="AS117" s="962"/>
      <c r="AT117" s="963"/>
      <c r="AU117" s="985"/>
      <c r="AV117" s="986"/>
      <c r="AW117" s="986"/>
      <c r="AX117" s="986"/>
      <c r="AY117" s="986"/>
      <c r="AZ117" s="912" t="s">
        <v>457</v>
      </c>
      <c r="BA117" s="913"/>
      <c r="BB117" s="913"/>
      <c r="BC117" s="913"/>
      <c r="BD117" s="913"/>
      <c r="BE117" s="913"/>
      <c r="BF117" s="913"/>
      <c r="BG117" s="913"/>
      <c r="BH117" s="913"/>
      <c r="BI117" s="913"/>
      <c r="BJ117" s="913"/>
      <c r="BK117" s="913"/>
      <c r="BL117" s="913"/>
      <c r="BM117" s="913"/>
      <c r="BN117" s="913"/>
      <c r="BO117" s="913"/>
      <c r="BP117" s="914"/>
      <c r="BQ117" s="862" t="s">
        <v>137</v>
      </c>
      <c r="BR117" s="863"/>
      <c r="BS117" s="863"/>
      <c r="BT117" s="863"/>
      <c r="BU117" s="863"/>
      <c r="BV117" s="863" t="s">
        <v>137</v>
      </c>
      <c r="BW117" s="863"/>
      <c r="BX117" s="863"/>
      <c r="BY117" s="863"/>
      <c r="BZ117" s="863"/>
      <c r="CA117" s="863" t="s">
        <v>434</v>
      </c>
      <c r="CB117" s="863"/>
      <c r="CC117" s="863"/>
      <c r="CD117" s="863"/>
      <c r="CE117" s="863"/>
      <c r="CF117" s="924" t="s">
        <v>137</v>
      </c>
      <c r="CG117" s="925"/>
      <c r="CH117" s="925"/>
      <c r="CI117" s="925"/>
      <c r="CJ117" s="925"/>
      <c r="CK117" s="980"/>
      <c r="CL117" s="867"/>
      <c r="CM117" s="870" t="s">
        <v>458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137</v>
      </c>
      <c r="DH117" s="826"/>
      <c r="DI117" s="826"/>
      <c r="DJ117" s="826"/>
      <c r="DK117" s="827"/>
      <c r="DL117" s="828" t="s">
        <v>443</v>
      </c>
      <c r="DM117" s="826"/>
      <c r="DN117" s="826"/>
      <c r="DO117" s="826"/>
      <c r="DP117" s="827"/>
      <c r="DQ117" s="828" t="s">
        <v>443</v>
      </c>
      <c r="DR117" s="826"/>
      <c r="DS117" s="826"/>
      <c r="DT117" s="826"/>
      <c r="DU117" s="827"/>
      <c r="DV117" s="873" t="s">
        <v>443</v>
      </c>
      <c r="DW117" s="874"/>
      <c r="DX117" s="874"/>
      <c r="DY117" s="874"/>
      <c r="DZ117" s="875"/>
    </row>
    <row r="118" spans="1:130" s="248" customFormat="1" ht="26.25" customHeight="1" x14ac:dyDescent="0.15">
      <c r="A118" s="950" t="s">
        <v>429</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426</v>
      </c>
      <c r="AB118" s="951"/>
      <c r="AC118" s="951"/>
      <c r="AD118" s="951"/>
      <c r="AE118" s="952"/>
      <c r="AF118" s="953" t="s">
        <v>427</v>
      </c>
      <c r="AG118" s="951"/>
      <c r="AH118" s="951"/>
      <c r="AI118" s="951"/>
      <c r="AJ118" s="952"/>
      <c r="AK118" s="953" t="s">
        <v>304</v>
      </c>
      <c r="AL118" s="951"/>
      <c r="AM118" s="951"/>
      <c r="AN118" s="951"/>
      <c r="AO118" s="952"/>
      <c r="AP118" s="954" t="s">
        <v>428</v>
      </c>
      <c r="AQ118" s="955"/>
      <c r="AR118" s="955"/>
      <c r="AS118" s="955"/>
      <c r="AT118" s="956"/>
      <c r="AU118" s="985"/>
      <c r="AV118" s="986"/>
      <c r="AW118" s="986"/>
      <c r="AX118" s="986"/>
      <c r="AY118" s="986"/>
      <c r="AZ118" s="928" t="s">
        <v>459</v>
      </c>
      <c r="BA118" s="929"/>
      <c r="BB118" s="929"/>
      <c r="BC118" s="929"/>
      <c r="BD118" s="929"/>
      <c r="BE118" s="929"/>
      <c r="BF118" s="929"/>
      <c r="BG118" s="929"/>
      <c r="BH118" s="929"/>
      <c r="BI118" s="929"/>
      <c r="BJ118" s="929"/>
      <c r="BK118" s="929"/>
      <c r="BL118" s="929"/>
      <c r="BM118" s="929"/>
      <c r="BN118" s="929"/>
      <c r="BO118" s="929"/>
      <c r="BP118" s="930"/>
      <c r="BQ118" s="931" t="s">
        <v>137</v>
      </c>
      <c r="BR118" s="894"/>
      <c r="BS118" s="894"/>
      <c r="BT118" s="894"/>
      <c r="BU118" s="894"/>
      <c r="BV118" s="894" t="s">
        <v>137</v>
      </c>
      <c r="BW118" s="894"/>
      <c r="BX118" s="894"/>
      <c r="BY118" s="894"/>
      <c r="BZ118" s="894"/>
      <c r="CA118" s="894" t="s">
        <v>137</v>
      </c>
      <c r="CB118" s="894"/>
      <c r="CC118" s="894"/>
      <c r="CD118" s="894"/>
      <c r="CE118" s="894"/>
      <c r="CF118" s="924" t="s">
        <v>438</v>
      </c>
      <c r="CG118" s="925"/>
      <c r="CH118" s="925"/>
      <c r="CI118" s="925"/>
      <c r="CJ118" s="925"/>
      <c r="CK118" s="980"/>
      <c r="CL118" s="867"/>
      <c r="CM118" s="870" t="s">
        <v>460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407</v>
      </c>
      <c r="DH118" s="826"/>
      <c r="DI118" s="826"/>
      <c r="DJ118" s="826"/>
      <c r="DK118" s="827"/>
      <c r="DL118" s="828" t="s">
        <v>407</v>
      </c>
      <c r="DM118" s="826"/>
      <c r="DN118" s="826"/>
      <c r="DO118" s="826"/>
      <c r="DP118" s="827"/>
      <c r="DQ118" s="828" t="s">
        <v>137</v>
      </c>
      <c r="DR118" s="826"/>
      <c r="DS118" s="826"/>
      <c r="DT118" s="826"/>
      <c r="DU118" s="827"/>
      <c r="DV118" s="873" t="s">
        <v>407</v>
      </c>
      <c r="DW118" s="874"/>
      <c r="DX118" s="874"/>
      <c r="DY118" s="874"/>
      <c r="DZ118" s="875"/>
    </row>
    <row r="119" spans="1:130" s="248" customFormat="1" ht="26.25" customHeight="1" x14ac:dyDescent="0.15">
      <c r="A119" s="864" t="s">
        <v>432</v>
      </c>
      <c r="B119" s="865"/>
      <c r="C119" s="940" t="s">
        <v>433</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434</v>
      </c>
      <c r="AB119" s="944"/>
      <c r="AC119" s="944"/>
      <c r="AD119" s="944"/>
      <c r="AE119" s="945"/>
      <c r="AF119" s="946" t="s">
        <v>137</v>
      </c>
      <c r="AG119" s="944"/>
      <c r="AH119" s="944"/>
      <c r="AI119" s="944"/>
      <c r="AJ119" s="945"/>
      <c r="AK119" s="946" t="s">
        <v>407</v>
      </c>
      <c r="AL119" s="944"/>
      <c r="AM119" s="944"/>
      <c r="AN119" s="944"/>
      <c r="AO119" s="945"/>
      <c r="AP119" s="947" t="s">
        <v>443</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461</v>
      </c>
      <c r="BP119" s="927"/>
      <c r="BQ119" s="931">
        <v>33932442</v>
      </c>
      <c r="BR119" s="894"/>
      <c r="BS119" s="894"/>
      <c r="BT119" s="894"/>
      <c r="BU119" s="894"/>
      <c r="BV119" s="894">
        <v>35530673</v>
      </c>
      <c r="BW119" s="894"/>
      <c r="BX119" s="894"/>
      <c r="BY119" s="894"/>
      <c r="BZ119" s="894"/>
      <c r="CA119" s="894">
        <v>36073545</v>
      </c>
      <c r="CB119" s="894"/>
      <c r="CC119" s="894"/>
      <c r="CD119" s="894"/>
      <c r="CE119" s="894"/>
      <c r="CF119" s="792"/>
      <c r="CG119" s="793"/>
      <c r="CH119" s="793"/>
      <c r="CI119" s="793"/>
      <c r="CJ119" s="883"/>
      <c r="CK119" s="981"/>
      <c r="CL119" s="869"/>
      <c r="CM119" s="887" t="s">
        <v>462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137</v>
      </c>
      <c r="DH119" s="809"/>
      <c r="DI119" s="809"/>
      <c r="DJ119" s="809"/>
      <c r="DK119" s="810"/>
      <c r="DL119" s="811" t="s">
        <v>434</v>
      </c>
      <c r="DM119" s="809"/>
      <c r="DN119" s="809"/>
      <c r="DO119" s="809"/>
      <c r="DP119" s="810"/>
      <c r="DQ119" s="811" t="s">
        <v>137</v>
      </c>
      <c r="DR119" s="809"/>
      <c r="DS119" s="809"/>
      <c r="DT119" s="809"/>
      <c r="DU119" s="810"/>
      <c r="DV119" s="897" t="s">
        <v>407</v>
      </c>
      <c r="DW119" s="898"/>
      <c r="DX119" s="898"/>
      <c r="DY119" s="898"/>
      <c r="DZ119" s="899"/>
    </row>
    <row r="120" spans="1:130" s="248" customFormat="1" ht="26.25" customHeight="1" x14ac:dyDescent="0.15">
      <c r="A120" s="866"/>
      <c r="B120" s="867"/>
      <c r="C120" s="870" t="s">
        <v>437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137</v>
      </c>
      <c r="AB120" s="826"/>
      <c r="AC120" s="826"/>
      <c r="AD120" s="826"/>
      <c r="AE120" s="827"/>
      <c r="AF120" s="828" t="s">
        <v>434</v>
      </c>
      <c r="AG120" s="826"/>
      <c r="AH120" s="826"/>
      <c r="AI120" s="826"/>
      <c r="AJ120" s="827"/>
      <c r="AK120" s="828" t="s">
        <v>434</v>
      </c>
      <c r="AL120" s="826"/>
      <c r="AM120" s="826"/>
      <c r="AN120" s="826"/>
      <c r="AO120" s="827"/>
      <c r="AP120" s="873" t="s">
        <v>137</v>
      </c>
      <c r="AQ120" s="874"/>
      <c r="AR120" s="874"/>
      <c r="AS120" s="874"/>
      <c r="AT120" s="875"/>
      <c r="AU120" s="932" t="s">
        <v>463</v>
      </c>
      <c r="AV120" s="933"/>
      <c r="AW120" s="933"/>
      <c r="AX120" s="933"/>
      <c r="AY120" s="934"/>
      <c r="AZ120" s="909" t="s">
        <v>464</v>
      </c>
      <c r="BA120" s="854"/>
      <c r="BB120" s="854"/>
      <c r="BC120" s="854"/>
      <c r="BD120" s="854"/>
      <c r="BE120" s="854"/>
      <c r="BF120" s="854"/>
      <c r="BG120" s="854"/>
      <c r="BH120" s="854"/>
      <c r="BI120" s="854"/>
      <c r="BJ120" s="854"/>
      <c r="BK120" s="854"/>
      <c r="BL120" s="854"/>
      <c r="BM120" s="854"/>
      <c r="BN120" s="854"/>
      <c r="BO120" s="854"/>
      <c r="BP120" s="855"/>
      <c r="BQ120" s="910">
        <v>1410526</v>
      </c>
      <c r="BR120" s="891"/>
      <c r="BS120" s="891"/>
      <c r="BT120" s="891"/>
      <c r="BU120" s="891"/>
      <c r="BV120" s="891">
        <v>1053895</v>
      </c>
      <c r="BW120" s="891"/>
      <c r="BX120" s="891"/>
      <c r="BY120" s="891"/>
      <c r="BZ120" s="891"/>
      <c r="CA120" s="891">
        <v>976651</v>
      </c>
      <c r="CB120" s="891"/>
      <c r="CC120" s="891"/>
      <c r="CD120" s="891"/>
      <c r="CE120" s="891"/>
      <c r="CF120" s="915">
        <v>13.4</v>
      </c>
      <c r="CG120" s="916"/>
      <c r="CH120" s="916"/>
      <c r="CI120" s="916"/>
      <c r="CJ120" s="916"/>
      <c r="CK120" s="917" t="s">
        <v>465</v>
      </c>
      <c r="CL120" s="901"/>
      <c r="CM120" s="901"/>
      <c r="CN120" s="901"/>
      <c r="CO120" s="902"/>
      <c r="CP120" s="921" t="s">
        <v>466</v>
      </c>
      <c r="CQ120" s="922"/>
      <c r="CR120" s="922"/>
      <c r="CS120" s="922"/>
      <c r="CT120" s="922"/>
      <c r="CU120" s="922"/>
      <c r="CV120" s="922"/>
      <c r="CW120" s="922"/>
      <c r="CX120" s="922"/>
      <c r="CY120" s="922"/>
      <c r="CZ120" s="922"/>
      <c r="DA120" s="922"/>
      <c r="DB120" s="922"/>
      <c r="DC120" s="922"/>
      <c r="DD120" s="922"/>
      <c r="DE120" s="922"/>
      <c r="DF120" s="923"/>
      <c r="DG120" s="910" t="s">
        <v>407</v>
      </c>
      <c r="DH120" s="891"/>
      <c r="DI120" s="891"/>
      <c r="DJ120" s="891"/>
      <c r="DK120" s="891"/>
      <c r="DL120" s="891" t="s">
        <v>137</v>
      </c>
      <c r="DM120" s="891"/>
      <c r="DN120" s="891"/>
      <c r="DO120" s="891"/>
      <c r="DP120" s="891"/>
      <c r="DQ120" s="891">
        <v>11965110</v>
      </c>
      <c r="DR120" s="891"/>
      <c r="DS120" s="891"/>
      <c r="DT120" s="891"/>
      <c r="DU120" s="891"/>
      <c r="DV120" s="892">
        <v>163.9</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137</v>
      </c>
      <c r="AB121" s="826"/>
      <c r="AC121" s="826"/>
      <c r="AD121" s="826"/>
      <c r="AE121" s="827"/>
      <c r="AF121" s="828" t="s">
        <v>137</v>
      </c>
      <c r="AG121" s="826"/>
      <c r="AH121" s="826"/>
      <c r="AI121" s="826"/>
      <c r="AJ121" s="827"/>
      <c r="AK121" s="828" t="s">
        <v>137</v>
      </c>
      <c r="AL121" s="826"/>
      <c r="AM121" s="826"/>
      <c r="AN121" s="826"/>
      <c r="AO121" s="827"/>
      <c r="AP121" s="873" t="s">
        <v>137</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2290296</v>
      </c>
      <c r="BR121" s="863"/>
      <c r="BS121" s="863"/>
      <c r="BT121" s="863"/>
      <c r="BU121" s="863"/>
      <c r="BV121" s="863">
        <v>2193623</v>
      </c>
      <c r="BW121" s="863"/>
      <c r="BX121" s="863"/>
      <c r="BY121" s="863"/>
      <c r="BZ121" s="863"/>
      <c r="CA121" s="863">
        <v>2116752</v>
      </c>
      <c r="CB121" s="863"/>
      <c r="CC121" s="863"/>
      <c r="CD121" s="863"/>
      <c r="CE121" s="863"/>
      <c r="CF121" s="924">
        <v>29</v>
      </c>
      <c r="CG121" s="925"/>
      <c r="CH121" s="925"/>
      <c r="CI121" s="925"/>
      <c r="CJ121" s="925"/>
      <c r="CK121" s="918"/>
      <c r="CL121" s="904"/>
      <c r="CM121" s="904"/>
      <c r="CN121" s="904"/>
      <c r="CO121" s="905"/>
      <c r="CP121" s="884" t="s">
        <v>469</v>
      </c>
      <c r="CQ121" s="885"/>
      <c r="CR121" s="885"/>
      <c r="CS121" s="885"/>
      <c r="CT121" s="885"/>
      <c r="CU121" s="885"/>
      <c r="CV121" s="885"/>
      <c r="CW121" s="885"/>
      <c r="CX121" s="885"/>
      <c r="CY121" s="885"/>
      <c r="CZ121" s="885"/>
      <c r="DA121" s="885"/>
      <c r="DB121" s="885"/>
      <c r="DC121" s="885"/>
      <c r="DD121" s="885"/>
      <c r="DE121" s="885"/>
      <c r="DF121" s="886"/>
      <c r="DG121" s="862">
        <v>637177</v>
      </c>
      <c r="DH121" s="863"/>
      <c r="DI121" s="863"/>
      <c r="DJ121" s="863"/>
      <c r="DK121" s="863"/>
      <c r="DL121" s="863">
        <v>730606</v>
      </c>
      <c r="DM121" s="863"/>
      <c r="DN121" s="863"/>
      <c r="DO121" s="863"/>
      <c r="DP121" s="863"/>
      <c r="DQ121" s="863">
        <v>747126</v>
      </c>
      <c r="DR121" s="863"/>
      <c r="DS121" s="863"/>
      <c r="DT121" s="863"/>
      <c r="DU121" s="863"/>
      <c r="DV121" s="840">
        <v>10.199999999999999</v>
      </c>
      <c r="DW121" s="840"/>
      <c r="DX121" s="840"/>
      <c r="DY121" s="840"/>
      <c r="DZ121" s="841"/>
    </row>
    <row r="122" spans="1:130" s="248" customFormat="1" ht="26.25" customHeight="1" x14ac:dyDescent="0.15">
      <c r="A122" s="866"/>
      <c r="B122" s="867"/>
      <c r="C122" s="870" t="s">
        <v>449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137</v>
      </c>
      <c r="AB122" s="826"/>
      <c r="AC122" s="826"/>
      <c r="AD122" s="826"/>
      <c r="AE122" s="827"/>
      <c r="AF122" s="828" t="s">
        <v>137</v>
      </c>
      <c r="AG122" s="826"/>
      <c r="AH122" s="826"/>
      <c r="AI122" s="826"/>
      <c r="AJ122" s="827"/>
      <c r="AK122" s="828" t="s">
        <v>407</v>
      </c>
      <c r="AL122" s="826"/>
      <c r="AM122" s="826"/>
      <c r="AN122" s="826"/>
      <c r="AO122" s="827"/>
      <c r="AP122" s="873" t="s">
        <v>137</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17960124</v>
      </c>
      <c r="BR122" s="894"/>
      <c r="BS122" s="894"/>
      <c r="BT122" s="894"/>
      <c r="BU122" s="894"/>
      <c r="BV122" s="894">
        <v>18704320</v>
      </c>
      <c r="BW122" s="894"/>
      <c r="BX122" s="894"/>
      <c r="BY122" s="894"/>
      <c r="BZ122" s="894"/>
      <c r="CA122" s="894">
        <v>18612847</v>
      </c>
      <c r="CB122" s="894"/>
      <c r="CC122" s="894"/>
      <c r="CD122" s="894"/>
      <c r="CE122" s="894"/>
      <c r="CF122" s="895">
        <v>254.9</v>
      </c>
      <c r="CG122" s="896"/>
      <c r="CH122" s="896"/>
      <c r="CI122" s="896"/>
      <c r="CJ122" s="896"/>
      <c r="CK122" s="918"/>
      <c r="CL122" s="904"/>
      <c r="CM122" s="904"/>
      <c r="CN122" s="904"/>
      <c r="CO122" s="905"/>
      <c r="CP122" s="884" t="s">
        <v>471</v>
      </c>
      <c r="CQ122" s="885"/>
      <c r="CR122" s="885"/>
      <c r="CS122" s="885"/>
      <c r="CT122" s="885"/>
      <c r="CU122" s="885"/>
      <c r="CV122" s="885"/>
      <c r="CW122" s="885"/>
      <c r="CX122" s="885"/>
      <c r="CY122" s="885"/>
      <c r="CZ122" s="885"/>
      <c r="DA122" s="885"/>
      <c r="DB122" s="885"/>
      <c r="DC122" s="885"/>
      <c r="DD122" s="885"/>
      <c r="DE122" s="885"/>
      <c r="DF122" s="886"/>
      <c r="DG122" s="862" t="s">
        <v>137</v>
      </c>
      <c r="DH122" s="863"/>
      <c r="DI122" s="863"/>
      <c r="DJ122" s="863"/>
      <c r="DK122" s="863"/>
      <c r="DL122" s="863" t="s">
        <v>137</v>
      </c>
      <c r="DM122" s="863"/>
      <c r="DN122" s="863"/>
      <c r="DO122" s="863"/>
      <c r="DP122" s="863"/>
      <c r="DQ122" s="863" t="s">
        <v>137</v>
      </c>
      <c r="DR122" s="863"/>
      <c r="DS122" s="863"/>
      <c r="DT122" s="863"/>
      <c r="DU122" s="863"/>
      <c r="DV122" s="840" t="s">
        <v>137</v>
      </c>
      <c r="DW122" s="840"/>
      <c r="DX122" s="840"/>
      <c r="DY122" s="840"/>
      <c r="DZ122" s="841"/>
    </row>
    <row r="123" spans="1:130" s="248" customFormat="1" ht="26.25" customHeight="1" x14ac:dyDescent="0.15">
      <c r="A123" s="866"/>
      <c r="B123" s="867"/>
      <c r="C123" s="870" t="s">
        <v>455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407</v>
      </c>
      <c r="AB123" s="826"/>
      <c r="AC123" s="826"/>
      <c r="AD123" s="826"/>
      <c r="AE123" s="827"/>
      <c r="AF123" s="828" t="s">
        <v>407</v>
      </c>
      <c r="AG123" s="826"/>
      <c r="AH123" s="826"/>
      <c r="AI123" s="826"/>
      <c r="AJ123" s="827"/>
      <c r="AK123" s="828" t="s">
        <v>137</v>
      </c>
      <c r="AL123" s="826"/>
      <c r="AM123" s="826"/>
      <c r="AN123" s="826"/>
      <c r="AO123" s="827"/>
      <c r="AP123" s="873" t="s">
        <v>137</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472</v>
      </c>
      <c r="BP123" s="927"/>
      <c r="BQ123" s="881">
        <v>21660946</v>
      </c>
      <c r="BR123" s="882"/>
      <c r="BS123" s="882"/>
      <c r="BT123" s="882"/>
      <c r="BU123" s="882"/>
      <c r="BV123" s="882">
        <v>21951838</v>
      </c>
      <c r="BW123" s="882"/>
      <c r="BX123" s="882"/>
      <c r="BY123" s="882"/>
      <c r="BZ123" s="882"/>
      <c r="CA123" s="882">
        <v>21706250</v>
      </c>
      <c r="CB123" s="882"/>
      <c r="CC123" s="882"/>
      <c r="CD123" s="882"/>
      <c r="CE123" s="882"/>
      <c r="CF123" s="792"/>
      <c r="CG123" s="793"/>
      <c r="CH123" s="793"/>
      <c r="CI123" s="793"/>
      <c r="CJ123" s="883"/>
      <c r="CK123" s="918"/>
      <c r="CL123" s="904"/>
      <c r="CM123" s="904"/>
      <c r="CN123" s="904"/>
      <c r="CO123" s="905"/>
      <c r="CP123" s="884" t="s">
        <v>401</v>
      </c>
      <c r="CQ123" s="885"/>
      <c r="CR123" s="885"/>
      <c r="CS123" s="885"/>
      <c r="CT123" s="885"/>
      <c r="CU123" s="885"/>
      <c r="CV123" s="885"/>
      <c r="CW123" s="885"/>
      <c r="CX123" s="885"/>
      <c r="CY123" s="885"/>
      <c r="CZ123" s="885"/>
      <c r="DA123" s="885"/>
      <c r="DB123" s="885"/>
      <c r="DC123" s="885"/>
      <c r="DD123" s="885"/>
      <c r="DE123" s="885"/>
      <c r="DF123" s="886"/>
      <c r="DG123" s="825" t="s">
        <v>137</v>
      </c>
      <c r="DH123" s="826"/>
      <c r="DI123" s="826"/>
      <c r="DJ123" s="826"/>
      <c r="DK123" s="827"/>
      <c r="DL123" s="828" t="s">
        <v>137</v>
      </c>
      <c r="DM123" s="826"/>
      <c r="DN123" s="826"/>
      <c r="DO123" s="826"/>
      <c r="DP123" s="827"/>
      <c r="DQ123" s="828" t="s">
        <v>137</v>
      </c>
      <c r="DR123" s="826"/>
      <c r="DS123" s="826"/>
      <c r="DT123" s="826"/>
      <c r="DU123" s="827"/>
      <c r="DV123" s="873" t="s">
        <v>137</v>
      </c>
      <c r="DW123" s="874"/>
      <c r="DX123" s="874"/>
      <c r="DY123" s="874"/>
      <c r="DZ123" s="875"/>
    </row>
    <row r="124" spans="1:130" s="248" customFormat="1" ht="26.25" customHeight="1" thickBot="1" x14ac:dyDescent="0.2">
      <c r="A124" s="866"/>
      <c r="B124" s="867"/>
      <c r="C124" s="870" t="s">
        <v>458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137</v>
      </c>
      <c r="AB124" s="826"/>
      <c r="AC124" s="826"/>
      <c r="AD124" s="826"/>
      <c r="AE124" s="827"/>
      <c r="AF124" s="828" t="s">
        <v>137</v>
      </c>
      <c r="AG124" s="826"/>
      <c r="AH124" s="826"/>
      <c r="AI124" s="826"/>
      <c r="AJ124" s="827"/>
      <c r="AK124" s="828" t="s">
        <v>137</v>
      </c>
      <c r="AL124" s="826"/>
      <c r="AM124" s="826"/>
      <c r="AN124" s="826"/>
      <c r="AO124" s="827"/>
      <c r="AP124" s="873" t="s">
        <v>137</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174.4</v>
      </c>
      <c r="BR124" s="880"/>
      <c r="BS124" s="880"/>
      <c r="BT124" s="880"/>
      <c r="BU124" s="880"/>
      <c r="BV124" s="880">
        <v>192.6</v>
      </c>
      <c r="BW124" s="880"/>
      <c r="BX124" s="880"/>
      <c r="BY124" s="880"/>
      <c r="BZ124" s="880"/>
      <c r="CA124" s="880">
        <v>196.7</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v>11772611</v>
      </c>
      <c r="DH124" s="809"/>
      <c r="DI124" s="809"/>
      <c r="DJ124" s="809"/>
      <c r="DK124" s="810"/>
      <c r="DL124" s="811">
        <v>11764837</v>
      </c>
      <c r="DM124" s="809"/>
      <c r="DN124" s="809"/>
      <c r="DO124" s="809"/>
      <c r="DP124" s="810"/>
      <c r="DQ124" s="811" t="s">
        <v>137</v>
      </c>
      <c r="DR124" s="809"/>
      <c r="DS124" s="809"/>
      <c r="DT124" s="809"/>
      <c r="DU124" s="810"/>
      <c r="DV124" s="897" t="s">
        <v>137</v>
      </c>
      <c r="DW124" s="898"/>
      <c r="DX124" s="898"/>
      <c r="DY124" s="898"/>
      <c r="DZ124" s="899"/>
    </row>
    <row r="125" spans="1:130" s="248" customFormat="1" ht="26.25" customHeight="1" x14ac:dyDescent="0.15">
      <c r="A125" s="866"/>
      <c r="B125" s="867"/>
      <c r="C125" s="870" t="s">
        <v>460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137</v>
      </c>
      <c r="AB125" s="826"/>
      <c r="AC125" s="826"/>
      <c r="AD125" s="826"/>
      <c r="AE125" s="827"/>
      <c r="AF125" s="828" t="s">
        <v>137</v>
      </c>
      <c r="AG125" s="826"/>
      <c r="AH125" s="826"/>
      <c r="AI125" s="826"/>
      <c r="AJ125" s="827"/>
      <c r="AK125" s="828" t="s">
        <v>137</v>
      </c>
      <c r="AL125" s="826"/>
      <c r="AM125" s="826"/>
      <c r="AN125" s="826"/>
      <c r="AO125" s="827"/>
      <c r="AP125" s="873" t="s">
        <v>137</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137</v>
      </c>
      <c r="DH125" s="891"/>
      <c r="DI125" s="891"/>
      <c r="DJ125" s="891"/>
      <c r="DK125" s="891"/>
      <c r="DL125" s="891" t="s">
        <v>137</v>
      </c>
      <c r="DM125" s="891"/>
      <c r="DN125" s="891"/>
      <c r="DO125" s="891"/>
      <c r="DP125" s="891"/>
      <c r="DQ125" s="891" t="s">
        <v>137</v>
      </c>
      <c r="DR125" s="891"/>
      <c r="DS125" s="891"/>
      <c r="DT125" s="891"/>
      <c r="DU125" s="891"/>
      <c r="DV125" s="892" t="s">
        <v>137</v>
      </c>
      <c r="DW125" s="892"/>
      <c r="DX125" s="892"/>
      <c r="DY125" s="892"/>
      <c r="DZ125" s="893"/>
    </row>
    <row r="126" spans="1:130" s="248" customFormat="1" ht="26.25" customHeight="1" thickBot="1" x14ac:dyDescent="0.2">
      <c r="A126" s="866"/>
      <c r="B126" s="867"/>
      <c r="C126" s="870" t="s">
        <v>462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103348</v>
      </c>
      <c r="AB126" s="826"/>
      <c r="AC126" s="826"/>
      <c r="AD126" s="826"/>
      <c r="AE126" s="827"/>
      <c r="AF126" s="828">
        <v>100429</v>
      </c>
      <c r="AG126" s="826"/>
      <c r="AH126" s="826"/>
      <c r="AI126" s="826"/>
      <c r="AJ126" s="827"/>
      <c r="AK126" s="828">
        <v>94565</v>
      </c>
      <c r="AL126" s="826"/>
      <c r="AM126" s="826"/>
      <c r="AN126" s="826"/>
      <c r="AO126" s="827"/>
      <c r="AP126" s="873">
        <v>1.3</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v>85823</v>
      </c>
      <c r="DH126" s="863"/>
      <c r="DI126" s="863"/>
      <c r="DJ126" s="863"/>
      <c r="DK126" s="863"/>
      <c r="DL126" s="863" t="s">
        <v>443</v>
      </c>
      <c r="DM126" s="863"/>
      <c r="DN126" s="863"/>
      <c r="DO126" s="863"/>
      <c r="DP126" s="863"/>
      <c r="DQ126" s="863" t="s">
        <v>137</v>
      </c>
      <c r="DR126" s="863"/>
      <c r="DS126" s="863"/>
      <c r="DT126" s="863"/>
      <c r="DU126" s="863"/>
      <c r="DV126" s="840" t="s">
        <v>137</v>
      </c>
      <c r="DW126" s="840"/>
      <c r="DX126" s="840"/>
      <c r="DY126" s="840"/>
      <c r="DZ126" s="841"/>
    </row>
    <row r="127" spans="1:130" s="248" customFormat="1" ht="26.25" customHeight="1" x14ac:dyDescent="0.15">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137</v>
      </c>
      <c r="AB127" s="826"/>
      <c r="AC127" s="826"/>
      <c r="AD127" s="826"/>
      <c r="AE127" s="827"/>
      <c r="AF127" s="828" t="s">
        <v>137</v>
      </c>
      <c r="AG127" s="826"/>
      <c r="AH127" s="826"/>
      <c r="AI127" s="826"/>
      <c r="AJ127" s="827"/>
      <c r="AK127" s="828" t="s">
        <v>137</v>
      </c>
      <c r="AL127" s="826"/>
      <c r="AM127" s="826"/>
      <c r="AN127" s="826"/>
      <c r="AO127" s="827"/>
      <c r="AP127" s="873" t="s">
        <v>137</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137</v>
      </c>
      <c r="DH127" s="863"/>
      <c r="DI127" s="863"/>
      <c r="DJ127" s="863"/>
      <c r="DK127" s="863"/>
      <c r="DL127" s="863" t="s">
        <v>137</v>
      </c>
      <c r="DM127" s="863"/>
      <c r="DN127" s="863"/>
      <c r="DO127" s="863"/>
      <c r="DP127" s="863"/>
      <c r="DQ127" s="863" t="s">
        <v>137</v>
      </c>
      <c r="DR127" s="863"/>
      <c r="DS127" s="863"/>
      <c r="DT127" s="863"/>
      <c r="DU127" s="863"/>
      <c r="DV127" s="840" t="s">
        <v>137</v>
      </c>
      <c r="DW127" s="840"/>
      <c r="DX127" s="840"/>
      <c r="DY127" s="840"/>
      <c r="DZ127" s="841"/>
    </row>
    <row r="128" spans="1:130" s="248" customFormat="1" ht="26.25" customHeight="1" thickBot="1" x14ac:dyDescent="0.2">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32101</v>
      </c>
      <c r="AB128" s="847"/>
      <c r="AC128" s="847"/>
      <c r="AD128" s="847"/>
      <c r="AE128" s="848"/>
      <c r="AF128" s="849">
        <v>33004</v>
      </c>
      <c r="AG128" s="847"/>
      <c r="AH128" s="847"/>
      <c r="AI128" s="847"/>
      <c r="AJ128" s="848"/>
      <c r="AK128" s="849">
        <v>33540</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137</v>
      </c>
      <c r="BG128" s="833"/>
      <c r="BH128" s="833"/>
      <c r="BI128" s="833"/>
      <c r="BJ128" s="833"/>
      <c r="BK128" s="833"/>
      <c r="BL128" s="856"/>
      <c r="BM128" s="832">
        <v>13.59</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487</v>
      </c>
      <c r="CQ128" s="774"/>
      <c r="CR128" s="774"/>
      <c r="CS128" s="774"/>
      <c r="CT128" s="774"/>
      <c r="CU128" s="774"/>
      <c r="CV128" s="774"/>
      <c r="CW128" s="774"/>
      <c r="CX128" s="774"/>
      <c r="CY128" s="774"/>
      <c r="CZ128" s="774"/>
      <c r="DA128" s="774"/>
      <c r="DB128" s="774"/>
      <c r="DC128" s="774"/>
      <c r="DD128" s="774"/>
      <c r="DE128" s="774"/>
      <c r="DF128" s="775"/>
      <c r="DG128" s="836" t="s">
        <v>443</v>
      </c>
      <c r="DH128" s="837"/>
      <c r="DI128" s="837"/>
      <c r="DJ128" s="837"/>
      <c r="DK128" s="837"/>
      <c r="DL128" s="837" t="s">
        <v>488</v>
      </c>
      <c r="DM128" s="837"/>
      <c r="DN128" s="837"/>
      <c r="DO128" s="837"/>
      <c r="DP128" s="837"/>
      <c r="DQ128" s="837" t="s">
        <v>488</v>
      </c>
      <c r="DR128" s="837"/>
      <c r="DS128" s="837"/>
      <c r="DT128" s="837"/>
      <c r="DU128" s="837"/>
      <c r="DV128" s="838" t="s">
        <v>488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489</v>
      </c>
      <c r="X129" s="823"/>
      <c r="Y129" s="823"/>
      <c r="Z129" s="824"/>
      <c r="AA129" s="825">
        <v>8396252</v>
      </c>
      <c r="AB129" s="826"/>
      <c r="AC129" s="826"/>
      <c r="AD129" s="826"/>
      <c r="AE129" s="827"/>
      <c r="AF129" s="828">
        <v>8422407</v>
      </c>
      <c r="AG129" s="826"/>
      <c r="AH129" s="826"/>
      <c r="AI129" s="826"/>
      <c r="AJ129" s="827"/>
      <c r="AK129" s="828">
        <v>8668393</v>
      </c>
      <c r="AL129" s="826"/>
      <c r="AM129" s="826"/>
      <c r="AN129" s="826"/>
      <c r="AO129" s="827"/>
      <c r="AP129" s="829"/>
      <c r="AQ129" s="830"/>
      <c r="AR129" s="830"/>
      <c r="AS129" s="830"/>
      <c r="AT129" s="831"/>
      <c r="AU129" s="286"/>
      <c r="AV129" s="286"/>
      <c r="AW129" s="286"/>
      <c r="AX129" s="795" t="s">
        <v>490</v>
      </c>
      <c r="AY129" s="796"/>
      <c r="AZ129" s="796"/>
      <c r="BA129" s="796"/>
      <c r="BB129" s="796"/>
      <c r="BC129" s="796"/>
      <c r="BD129" s="796"/>
      <c r="BE129" s="797"/>
      <c r="BF129" s="815" t="s">
        <v>488</v>
      </c>
      <c r="BG129" s="816"/>
      <c r="BH129" s="816"/>
      <c r="BI129" s="816"/>
      <c r="BJ129" s="816"/>
      <c r="BK129" s="816"/>
      <c r="BL129" s="817"/>
      <c r="BM129" s="815">
        <v>18.59</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492</v>
      </c>
      <c r="X130" s="823"/>
      <c r="Y130" s="823"/>
      <c r="Z130" s="824"/>
      <c r="AA130" s="825">
        <v>1363003</v>
      </c>
      <c r="AB130" s="826"/>
      <c r="AC130" s="826"/>
      <c r="AD130" s="826"/>
      <c r="AE130" s="827"/>
      <c r="AF130" s="828">
        <v>1373730</v>
      </c>
      <c r="AG130" s="826"/>
      <c r="AH130" s="826"/>
      <c r="AI130" s="826"/>
      <c r="AJ130" s="827"/>
      <c r="AK130" s="828">
        <v>1366853</v>
      </c>
      <c r="AL130" s="826"/>
      <c r="AM130" s="826"/>
      <c r="AN130" s="826"/>
      <c r="AO130" s="827"/>
      <c r="AP130" s="829"/>
      <c r="AQ130" s="830"/>
      <c r="AR130" s="830"/>
      <c r="AS130" s="830"/>
      <c r="AT130" s="831"/>
      <c r="AU130" s="286"/>
      <c r="AV130" s="286"/>
      <c r="AW130" s="286"/>
      <c r="AX130" s="795" t="s">
        <v>493</v>
      </c>
      <c r="AY130" s="796"/>
      <c r="AZ130" s="796"/>
      <c r="BA130" s="796"/>
      <c r="BB130" s="796"/>
      <c r="BC130" s="796"/>
      <c r="BD130" s="796"/>
      <c r="BE130" s="797"/>
      <c r="BF130" s="798">
        <v>14.9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494</v>
      </c>
      <c r="X131" s="806"/>
      <c r="Y131" s="806"/>
      <c r="Z131" s="807"/>
      <c r="AA131" s="808">
        <v>7033249</v>
      </c>
      <c r="AB131" s="809"/>
      <c r="AC131" s="809"/>
      <c r="AD131" s="809"/>
      <c r="AE131" s="810"/>
      <c r="AF131" s="811">
        <v>7048677</v>
      </c>
      <c r="AG131" s="809"/>
      <c r="AH131" s="809"/>
      <c r="AI131" s="809"/>
      <c r="AJ131" s="810"/>
      <c r="AK131" s="811">
        <v>7301540</v>
      </c>
      <c r="AL131" s="809"/>
      <c r="AM131" s="809"/>
      <c r="AN131" s="809"/>
      <c r="AO131" s="810"/>
      <c r="AP131" s="812"/>
      <c r="AQ131" s="813"/>
      <c r="AR131" s="813"/>
      <c r="AS131" s="813"/>
      <c r="AT131" s="814"/>
      <c r="AU131" s="286"/>
      <c r="AV131" s="286"/>
      <c r="AW131" s="286"/>
      <c r="AX131" s="773" t="s">
        <v>495</v>
      </c>
      <c r="AY131" s="774"/>
      <c r="AZ131" s="774"/>
      <c r="BA131" s="774"/>
      <c r="BB131" s="774"/>
      <c r="BC131" s="774"/>
      <c r="BD131" s="774"/>
      <c r="BE131" s="775"/>
      <c r="BF131" s="776">
        <v>196.7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497</v>
      </c>
      <c r="W132" s="786"/>
      <c r="X132" s="786"/>
      <c r="Y132" s="786"/>
      <c r="Z132" s="787"/>
      <c r="AA132" s="788">
        <v>15.301846980000001</v>
      </c>
      <c r="AB132" s="789"/>
      <c r="AC132" s="789"/>
      <c r="AD132" s="789"/>
      <c r="AE132" s="790"/>
      <c r="AF132" s="791">
        <v>15.392917000000001</v>
      </c>
      <c r="AG132" s="789"/>
      <c r="AH132" s="789"/>
      <c r="AI132" s="789"/>
      <c r="AJ132" s="790"/>
      <c r="AK132" s="791">
        <v>14.01038685</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498</v>
      </c>
      <c r="W133" s="765"/>
      <c r="X133" s="765"/>
      <c r="Y133" s="765"/>
      <c r="Z133" s="766"/>
      <c r="AA133" s="767">
        <v>15.1</v>
      </c>
      <c r="AB133" s="768"/>
      <c r="AC133" s="768"/>
      <c r="AD133" s="768"/>
      <c r="AE133" s="769"/>
      <c r="AF133" s="767">
        <v>15.2</v>
      </c>
      <c r="AG133" s="768"/>
      <c r="AH133" s="768"/>
      <c r="AI133" s="768"/>
      <c r="AJ133" s="769"/>
      <c r="AK133" s="767">
        <v>14.9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onPiT1Ro0kn2ZqZaFsqZjbnQ9Z4d79KOp/Dxwk6RhzaGxBIK/sxnFO2mMdIJD49iCt9ze0I+VM5LAgCAHlCOA==" saltValue="nWqLDE7PszntV2ls+ouy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Y6Bnp6WETk07U7Yjq+z9OoHNZZj4a5wElVRX2JA1zpqnn9d7807srCcjPlW40x+452MrxaYP3hBg2q+b5Pk6g==" saltValue="kOYpxLtmoYd7wScUjHqM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30" zoomScaleNormal="13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n98VLGbJ9KHmYzBH9RqSG7xzZE60wy3XwSaFcSeJdQwaB7eeHNTcUEnTIXguht3WVSjVBbxUFCQV+062nguyw==" saltValue="BUA0X1XyUHuoyquMwPdr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0"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1"/>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1" t="s">
        <v>507</v>
      </c>
      <c r="AL9" s="1192"/>
      <c r="AM9" s="1192"/>
      <c r="AN9" s="1193"/>
      <c r="AO9" s="314">
        <v>2206746</v>
      </c>
      <c r="AP9" s="314">
        <v>74909</v>
      </c>
      <c r="AQ9" s="315">
        <v>83474</v>
      </c>
      <c r="AR9" s="316">
        <v>-10.3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1" t="s">
        <v>508</v>
      </c>
      <c r="AL10" s="1192"/>
      <c r="AM10" s="1192"/>
      <c r="AN10" s="1193"/>
      <c r="AO10" s="317">
        <v>378798</v>
      </c>
      <c r="AP10" s="317">
        <v>12858</v>
      </c>
      <c r="AQ10" s="318">
        <v>8278</v>
      </c>
      <c r="AR10" s="319">
        <v>55.3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1" t="s">
        <v>509</v>
      </c>
      <c r="AL11" s="1192"/>
      <c r="AM11" s="1192"/>
      <c r="AN11" s="1193"/>
      <c r="AO11" s="317">
        <v>683</v>
      </c>
      <c r="AP11" s="317">
        <v>23</v>
      </c>
      <c r="AQ11" s="318">
        <v>1520</v>
      </c>
      <c r="AR11" s="319">
        <v>-98.5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1" t="s">
        <v>510</v>
      </c>
      <c r="AL12" s="1192"/>
      <c r="AM12" s="1192"/>
      <c r="AN12" s="1193"/>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1" t="s">
        <v>512</v>
      </c>
      <c r="AL13" s="1192"/>
      <c r="AM13" s="1192"/>
      <c r="AN13" s="1193"/>
      <c r="AO13" s="317">
        <v>53529</v>
      </c>
      <c r="AP13" s="317">
        <v>1817</v>
      </c>
      <c r="AQ13" s="318">
        <v>2948</v>
      </c>
      <c r="AR13" s="319">
        <v>-38.4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1" t="s">
        <v>513</v>
      </c>
      <c r="AL14" s="1192"/>
      <c r="AM14" s="1192"/>
      <c r="AN14" s="1193"/>
      <c r="AO14" s="317">
        <v>30940</v>
      </c>
      <c r="AP14" s="317">
        <v>1050</v>
      </c>
      <c r="AQ14" s="318">
        <v>1798</v>
      </c>
      <c r="AR14" s="319">
        <v>-41.6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4" t="s">
        <v>514</v>
      </c>
      <c r="AL15" s="1195"/>
      <c r="AM15" s="1195"/>
      <c r="AN15" s="1196"/>
      <c r="AO15" s="317">
        <v>-202267</v>
      </c>
      <c r="AP15" s="317">
        <v>-6866</v>
      </c>
      <c r="AQ15" s="318">
        <v>-6111</v>
      </c>
      <c r="AR15" s="319">
        <v>12.4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4" t="s">
        <v>186</v>
      </c>
      <c r="AL16" s="1195"/>
      <c r="AM16" s="1195"/>
      <c r="AN16" s="1196"/>
      <c r="AO16" s="317">
        <v>2468429</v>
      </c>
      <c r="AP16" s="317">
        <v>83792</v>
      </c>
      <c r="AQ16" s="318">
        <v>91920</v>
      </c>
      <c r="AR16" s="319">
        <v>-8.8000000000000007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7" t="s">
        <v>519</v>
      </c>
      <c r="AL21" s="1198"/>
      <c r="AM21" s="1198"/>
      <c r="AN21" s="1199"/>
      <c r="AO21" s="330">
        <v>8.01</v>
      </c>
      <c r="AP21" s="331">
        <v>8.52</v>
      </c>
      <c r="AQ21" s="332">
        <v>-0.51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7" t="s">
        <v>520</v>
      </c>
      <c r="AL22" s="1198"/>
      <c r="AM22" s="1198"/>
      <c r="AN22" s="1199"/>
      <c r="AO22" s="335">
        <v>95.2</v>
      </c>
      <c r="AP22" s="336">
        <v>97.5</v>
      </c>
      <c r="AQ22" s="337">
        <v>-2.2999999999999998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0"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1"/>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524</v>
      </c>
      <c r="AL32" s="1181"/>
      <c r="AM32" s="1181"/>
      <c r="AN32" s="1182"/>
      <c r="AO32" s="345">
        <v>1411439</v>
      </c>
      <c r="AP32" s="345">
        <v>47912</v>
      </c>
      <c r="AQ32" s="346">
        <v>52518</v>
      </c>
      <c r="AR32" s="347">
        <v>-8.8000000000000007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525</v>
      </c>
      <c r="AL33" s="1181"/>
      <c r="AM33" s="1181"/>
      <c r="AN33" s="1182"/>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526</v>
      </c>
      <c r="AL34" s="1181"/>
      <c r="AM34" s="1181"/>
      <c r="AN34" s="1182"/>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527</v>
      </c>
      <c r="AL35" s="1181"/>
      <c r="AM35" s="1181"/>
      <c r="AN35" s="1182"/>
      <c r="AO35" s="345">
        <v>820805</v>
      </c>
      <c r="AP35" s="345">
        <v>27863</v>
      </c>
      <c r="AQ35" s="346">
        <v>18573</v>
      </c>
      <c r="AR35" s="347">
        <v>50</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528</v>
      </c>
      <c r="AL36" s="1181"/>
      <c r="AM36" s="1181"/>
      <c r="AN36" s="1182"/>
      <c r="AO36" s="345">
        <v>96116</v>
      </c>
      <c r="AP36" s="345">
        <v>3263</v>
      </c>
      <c r="AQ36" s="346">
        <v>2920</v>
      </c>
      <c r="AR36" s="347">
        <v>11.7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529</v>
      </c>
      <c r="AL37" s="1181"/>
      <c r="AM37" s="1181"/>
      <c r="AN37" s="1182"/>
      <c r="AO37" s="345">
        <v>94565</v>
      </c>
      <c r="AP37" s="345">
        <v>3210</v>
      </c>
      <c r="AQ37" s="346">
        <v>483</v>
      </c>
      <c r="AR37" s="347">
        <v>564.6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7" t="s">
        <v>530</v>
      </c>
      <c r="AL38" s="1178"/>
      <c r="AM38" s="1178"/>
      <c r="AN38" s="1179"/>
      <c r="AO38" s="348">
        <v>442</v>
      </c>
      <c r="AP38" s="348">
        <v>15</v>
      </c>
      <c r="AQ38" s="349">
        <v>1</v>
      </c>
      <c r="AR38" s="337">
        <v>1400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7" t="s">
        <v>531</v>
      </c>
      <c r="AL39" s="1178"/>
      <c r="AM39" s="1178"/>
      <c r="AN39" s="1179"/>
      <c r="AO39" s="345">
        <v>-33540</v>
      </c>
      <c r="AP39" s="345">
        <v>-1139</v>
      </c>
      <c r="AQ39" s="346">
        <v>-4335</v>
      </c>
      <c r="AR39" s="347">
        <v>-73.7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532</v>
      </c>
      <c r="AL40" s="1181"/>
      <c r="AM40" s="1181"/>
      <c r="AN40" s="1182"/>
      <c r="AO40" s="345">
        <v>-1366853</v>
      </c>
      <c r="AP40" s="345">
        <v>-46398</v>
      </c>
      <c r="AQ40" s="346">
        <v>-49481</v>
      </c>
      <c r="AR40" s="347">
        <v>-6.2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3" t="s">
        <v>297</v>
      </c>
      <c r="AL41" s="1184"/>
      <c r="AM41" s="1184"/>
      <c r="AN41" s="1185"/>
      <c r="AO41" s="345">
        <v>1022974</v>
      </c>
      <c r="AP41" s="345">
        <v>34725</v>
      </c>
      <c r="AQ41" s="346">
        <v>20703</v>
      </c>
      <c r="AR41" s="347">
        <v>67.7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6" t="s">
        <v>502</v>
      </c>
      <c r="AN49" s="1188" t="s">
        <v>536</v>
      </c>
      <c r="AO49" s="1189"/>
      <c r="AP49" s="1189"/>
      <c r="AQ49" s="1189"/>
      <c r="AR49" s="119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7"/>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1579341</v>
      </c>
      <c r="AN51" s="367">
        <v>51367</v>
      </c>
      <c r="AO51" s="368">
        <v>-17.399999999999999</v>
      </c>
      <c r="AP51" s="369">
        <v>65876</v>
      </c>
      <c r="AQ51" s="370">
        <v>-19.399999999999999</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616357</v>
      </c>
      <c r="AN52" s="375">
        <v>20047</v>
      </c>
      <c r="AO52" s="376">
        <v>-36.1</v>
      </c>
      <c r="AP52" s="377">
        <v>36484</v>
      </c>
      <c r="AQ52" s="378">
        <v>-3.8</v>
      </c>
      <c r="AR52" s="379">
        <v>-32.299999999999997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2332830</v>
      </c>
      <c r="AN53" s="367">
        <v>76604</v>
      </c>
      <c r="AO53" s="368">
        <v>49.1</v>
      </c>
      <c r="AP53" s="369">
        <v>68468</v>
      </c>
      <c r="AQ53" s="370">
        <v>3.9</v>
      </c>
      <c r="AR53" s="371">
        <v>45.2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974518</v>
      </c>
      <c r="AN54" s="375">
        <v>32001</v>
      </c>
      <c r="AO54" s="376">
        <v>59.6</v>
      </c>
      <c r="AP54" s="377">
        <v>34140</v>
      </c>
      <c r="AQ54" s="378">
        <v>-6.4</v>
      </c>
      <c r="AR54" s="379">
        <v>66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4302046</v>
      </c>
      <c r="AN55" s="367">
        <v>142721</v>
      </c>
      <c r="AO55" s="368">
        <v>86.3</v>
      </c>
      <c r="AP55" s="369">
        <v>69729</v>
      </c>
      <c r="AQ55" s="370">
        <v>1.8</v>
      </c>
      <c r="AR55" s="371">
        <v>84.5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1904079</v>
      </c>
      <c r="AN56" s="375">
        <v>63168</v>
      </c>
      <c r="AO56" s="376">
        <v>97.4</v>
      </c>
      <c r="AP56" s="377">
        <v>38908</v>
      </c>
      <c r="AQ56" s="378">
        <v>14</v>
      </c>
      <c r="AR56" s="379">
        <v>83.4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4459933</v>
      </c>
      <c r="AN57" s="367">
        <v>149748</v>
      </c>
      <c r="AO57" s="368">
        <v>4.9000000000000004</v>
      </c>
      <c r="AP57" s="369">
        <v>74581</v>
      </c>
      <c r="AQ57" s="370">
        <v>7</v>
      </c>
      <c r="AR57" s="371">
        <v>-2.1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2402952</v>
      </c>
      <c r="AN58" s="375">
        <v>80682</v>
      </c>
      <c r="AO58" s="376">
        <v>27.7</v>
      </c>
      <c r="AP58" s="377">
        <v>41563</v>
      </c>
      <c r="AQ58" s="378">
        <v>6.8</v>
      </c>
      <c r="AR58" s="379">
        <v>20.9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3110924</v>
      </c>
      <c r="AN59" s="367">
        <v>105602</v>
      </c>
      <c r="AO59" s="368">
        <v>-29.5</v>
      </c>
      <c r="AP59" s="369">
        <v>76347</v>
      </c>
      <c r="AQ59" s="370">
        <v>2.4</v>
      </c>
      <c r="AR59" s="371">
        <v>-31.9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1563225</v>
      </c>
      <c r="AN60" s="375">
        <v>53064</v>
      </c>
      <c r="AO60" s="376">
        <v>-34.200000000000003</v>
      </c>
      <c r="AP60" s="377">
        <v>41762</v>
      </c>
      <c r="AQ60" s="378">
        <v>0.5</v>
      </c>
      <c r="AR60" s="379">
        <v>-34.700000000000003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3157015</v>
      </c>
      <c r="AN61" s="382">
        <v>105208</v>
      </c>
      <c r="AO61" s="383">
        <v>18.7</v>
      </c>
      <c r="AP61" s="384">
        <v>71000</v>
      </c>
      <c r="AQ61" s="385">
        <v>-0.9</v>
      </c>
      <c r="AR61" s="371">
        <v>19.600000000000001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1492226</v>
      </c>
      <c r="AN62" s="375">
        <v>49792</v>
      </c>
      <c r="AO62" s="376">
        <v>22.9</v>
      </c>
      <c r="AP62" s="377">
        <v>38571</v>
      </c>
      <c r="AQ62" s="378">
        <v>2.2000000000000002</v>
      </c>
      <c r="AR62" s="379">
        <v>20.7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0bK0NU1OVlJgBwgFM6C0Nfk0Q1crUPugdxBOjWS0IQA21hJ4gl91TYgNULoEOfNwBmKim2FU1mh0WSnj4ws7Lw==" saltValue="AbBKFnHKYT2KCyDXOxUr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fhBPQvEPDWEiyxvX2gh8y0iiuFf5bgvk1hjYwo/d8NwOhigOVk5onYQxBgMTGe4q7FUOXPoeewOKwFVMKiwOxg==" saltValue="pc2lYI5YuH80nzIhp9n2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EmW3y32iIPCZLyByremYxxMHWzGAqGmVea5dAOVJVTZWBTA5iuVd0UWq03M1NIrSKM3VI+KzOlJFca4sfOjSoQ==" saltValue="551HuqtucRc4SGjnxsrO0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02" t="s">
        <v>3</v>
      </c>
      <c r="D47" s="1202"/>
      <c r="E47" s="1203"/>
      <c r="F47" s="11">
        <v>10.37</v>
      </c>
      <c r="G47" s="12">
        <v>9.65</v>
      </c>
      <c r="H47" s="12">
        <v>7.17</v>
      </c>
      <c r="I47" s="12">
        <v>4.9400000000000004</v>
      </c>
      <c r="J47" s="13">
        <v>5.91</v>
      </c>
    </row>
    <row r="48" spans="2:10" ht="57.75" customHeight="1" x14ac:dyDescent="0.15">
      <c r="B48" s="14"/>
      <c r="C48" s="1204" t="s">
        <v>4</v>
      </c>
      <c r="D48" s="1204"/>
      <c r="E48" s="1205"/>
      <c r="F48" s="15">
        <v>5.0999999999999996</v>
      </c>
      <c r="G48" s="16">
        <v>2.58</v>
      </c>
      <c r="H48" s="16">
        <v>1.25</v>
      </c>
      <c r="I48" s="16">
        <v>1.59</v>
      </c>
      <c r="J48" s="17">
        <v>3.75</v>
      </c>
    </row>
    <row r="49" spans="2:10" ht="57.75" customHeight="1" thickBot="1" x14ac:dyDescent="0.2">
      <c r="B49" s="18"/>
      <c r="C49" s="1206" t="s">
        <v>5</v>
      </c>
      <c r="D49" s="1206"/>
      <c r="E49" s="1207"/>
      <c r="F49" s="19" t="s">
        <v>557</v>
      </c>
      <c r="G49" s="20" t="s">
        <v>558</v>
      </c>
      <c r="H49" s="20" t="s">
        <v>559</v>
      </c>
      <c r="I49" s="20" t="s">
        <v>560</v>
      </c>
      <c r="J49" s="21">
        <v>3.32</v>
      </c>
    </row>
    <row r="50" spans="2:10" ht="13.5" customHeight="1" x14ac:dyDescent="0.15"/>
  </sheetData>
  <sheetProtection algorithmName="SHA-512" hashValue="j6DjhpV08UvTRPbfpxEieuYzpXwbw7gd8vHOvT2NwZHcweu0C4YURK1vPJ40K4E29GHUztMqgaeDertOlRe2bg==" saltValue="6CR2ejiSO1QhAbZtHwNJ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2022-03-24T02:42:03Z</cp:lastPrinted>
  <dcterms:created xsi:type="dcterms:W3CDTF">2022-02-02T04:49:26Z</dcterms:created>
  <dcterms:modified xsi:type="dcterms:W3CDTF">2022-03-24T02:46:15Z</dcterms:modified>
  <cp:category/>
</cp:coreProperties>
</file>